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0"/>
  <workbookPr codeName="ThisWorkbook"/>
  <mc:AlternateContent xmlns:mc="http://schemas.openxmlformats.org/markup-compatibility/2006">
    <mc:Choice Requires="x15">
      <x15ac:absPath xmlns:x15ac="http://schemas.microsoft.com/office/spreadsheetml/2010/11/ac" url="https://cribiq.sharepoint.com/sites/Fichiers/Partage/P03.PF_MEIE/P3.1.PSO/2021-2025_(C77-C118)/5_2024-2025_(C117_C118)/1.Concours/C117_International/2.Formulaires/1.LDI/"/>
    </mc:Choice>
  </mc:AlternateContent>
  <xr:revisionPtr revIDLastSave="179" documentId="8_{7B4780D9-4821-44C4-BAD9-3F27E4E43993}" xr6:coauthVersionLast="47" xr6:coauthVersionMax="47" xr10:uidLastSave="{0CD1FD4B-872B-4A16-8700-750427EE6FA3}"/>
  <bookViews>
    <workbookView xWindow="-120" yWindow="-120" windowWidth="29040" windowHeight="15720" tabRatio="809" xr2:uid="{00000000-000D-0000-FFFF-FFFF00000000}"/>
  </bookViews>
  <sheets>
    <sheet name="PSO_International" sheetId="18" r:id="rId1"/>
    <sheet name="Form. A4-Fiche synthèse" sheetId="17" state="hidden" r:id="rId2"/>
    <sheet name="Form A3-B calcul ETP" sheetId="14" state="hidden" r:id="rId3"/>
    <sheet name="Form. A4- Calcul des FIR-CRIBIQ" sheetId="10" state="hidden" r:id="rId4"/>
    <sheet name="Form. A4-Contrib. en nature EQ" sheetId="8" state="hidden" r:id="rId5"/>
    <sheet name="Form. A5- Validation Grille" sheetId="13" state="hidden" r:id="rId6"/>
    <sheet name="Listes" sheetId="15" state="hidden" r:id="rId7"/>
  </sheets>
  <externalReferences>
    <externalReference r:id="rId8"/>
  </externalReferences>
  <definedNames>
    <definedName name="_xlnm.Print_Area" localSheetId="4">'Form. A4-Contrib. en nature EQ'!$A$1:$G$13</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18" l="1"/>
  <c r="E26" i="18" l="1"/>
  <c r="D22" i="18"/>
  <c r="D17" i="18"/>
  <c r="D21" i="18" l="1"/>
  <c r="B26" i="17"/>
  <c r="F13" i="18" l="1"/>
  <c r="D26" i="18"/>
  <c r="G22" i="18" s="1"/>
  <c r="H22" i="18" s="1"/>
  <c r="F14" i="18"/>
  <c r="F17" i="18"/>
  <c r="M33" i="17"/>
  <c r="L33" i="17"/>
  <c r="K33" i="17"/>
  <c r="M28" i="17"/>
  <c r="L28" i="17"/>
  <c r="K28" i="17"/>
  <c r="F4" i="17"/>
  <c r="B21" i="17"/>
  <c r="B20" i="17"/>
  <c r="B19" i="17"/>
  <c r="B18" i="17"/>
  <c r="B17" i="17"/>
  <c r="D12" i="17"/>
  <c r="D11" i="17"/>
  <c r="D10" i="17"/>
  <c r="D9" i="17"/>
  <c r="F26" i="18" l="1"/>
  <c r="D27" i="18"/>
  <c r="H13" i="18" s="1"/>
  <c r="C12" i="17"/>
  <c r="C11" i="17"/>
  <c r="C10" i="17"/>
  <c r="C9" i="17"/>
  <c r="C8" i="17"/>
  <c r="M9" i="17"/>
  <c r="M10" i="17"/>
  <c r="L9" i="17"/>
  <c r="L10" i="17"/>
  <c r="K9" i="17"/>
  <c r="K10" i="17"/>
  <c r="J9" i="17"/>
  <c r="J10" i="17"/>
  <c r="M8" i="17"/>
  <c r="L8" i="17"/>
  <c r="K8" i="17"/>
  <c r="J8" i="17"/>
  <c r="I9" i="17"/>
  <c r="I10" i="17"/>
  <c r="I8" i="17"/>
  <c r="K1" i="17"/>
  <c r="E1" i="17"/>
  <c r="G9" i="17"/>
  <c r="G10" i="17"/>
  <c r="G8" i="17"/>
  <c r="A30" i="17"/>
  <c r="A31" i="17"/>
  <c r="A29" i="17"/>
  <c r="A18" i="17"/>
  <c r="G18" i="17" s="1"/>
  <c r="A19" i="17"/>
  <c r="G19" i="17" s="1"/>
  <c r="A20" i="17"/>
  <c r="G20" i="17" s="1"/>
  <c r="A21" i="17"/>
  <c r="G21" i="17" s="1"/>
  <c r="A17" i="17"/>
  <c r="B9" i="17"/>
  <c r="B10" i="17"/>
  <c r="B11" i="17"/>
  <c r="B12" i="17"/>
  <c r="B8" i="17"/>
  <c r="A9" i="17"/>
  <c r="J7" i="17" s="1"/>
  <c r="A10" i="17"/>
  <c r="K7" i="17" s="1"/>
  <c r="A11" i="17"/>
  <c r="L7" i="17" s="1"/>
  <c r="A12" i="17"/>
  <c r="M7" i="17" s="1"/>
  <c r="A8" i="17"/>
  <c r="I7" i="17" s="1"/>
  <c r="M17" i="17"/>
  <c r="H21" i="17"/>
  <c r="H20" i="17"/>
  <c r="H19" i="17"/>
  <c r="H18" i="17"/>
  <c r="H17" i="17"/>
  <c r="H1" i="17"/>
  <c r="G17" i="17" l="1"/>
  <c r="A26" i="17"/>
  <c r="K11" i="17"/>
  <c r="L11" i="17"/>
  <c r="M11" i="17"/>
  <c r="I11" i="17"/>
  <c r="H9" i="17"/>
  <c r="K29" i="17"/>
  <c r="C13" i="17"/>
  <c r="B22" i="17"/>
  <c r="C19" i="17" s="1"/>
  <c r="I17" i="17"/>
  <c r="K34" i="17"/>
  <c r="J11" i="17"/>
  <c r="H10" i="17"/>
  <c r="E30" i="17"/>
  <c r="H8" i="17"/>
  <c r="H26" i="18" l="1"/>
  <c r="H11" i="17"/>
  <c r="D30" i="17" s="1"/>
  <c r="C17" i="17"/>
  <c r="C20" i="17"/>
  <c r="C21" i="17"/>
  <c r="C18" i="17"/>
  <c r="C22" i="17" l="1"/>
  <c r="B30" i="17" l="1"/>
  <c r="B31" i="17"/>
  <c r="B29" i="17"/>
  <c r="B32" i="17" s="1"/>
  <c r="B10" i="10" l="1"/>
  <c r="B9" i="10"/>
  <c r="B8" i="10"/>
  <c r="B6" i="10" l="1"/>
  <c r="B7" i="10"/>
  <c r="D8" i="17" l="1"/>
  <c r="H16" i="17" l="1"/>
  <c r="I16" i="17" s="1"/>
  <c r="I22" i="17" s="1"/>
  <c r="D13" i="17"/>
  <c r="K17" i="17" l="1"/>
  <c r="L17" i="17" s="1"/>
  <c r="L5" i="10" l="1"/>
  <c r="K5" i="10"/>
  <c r="J5" i="10"/>
  <c r="I5" i="10"/>
  <c r="H5" i="10"/>
  <c r="J6" i="10"/>
  <c r="K6" i="10"/>
  <c r="L6" i="10"/>
  <c r="I6" i="10"/>
  <c r="H6" i="10"/>
  <c r="G11" i="10"/>
  <c r="G10" i="10"/>
  <c r="G9" i="10"/>
  <c r="G7" i="10"/>
  <c r="G8" i="10"/>
  <c r="B9" i="8" l="1"/>
  <c r="E11" i="14"/>
  <c r="E12" i="14"/>
  <c r="E13" i="14"/>
  <c r="E14" i="14"/>
  <c r="E15" i="14"/>
  <c r="E16" i="14"/>
  <c r="E17" i="14"/>
  <c r="E18" i="14"/>
  <c r="E19" i="14"/>
  <c r="E20" i="14"/>
  <c r="E10" i="14"/>
  <c r="Q11" i="14"/>
  <c r="Q12" i="14"/>
  <c r="Q13" i="14"/>
  <c r="Q14" i="14"/>
  <c r="Q15" i="14"/>
  <c r="Q16" i="14"/>
  <c r="Q17" i="14"/>
  <c r="Q18" i="14"/>
  <c r="Q19" i="14"/>
  <c r="Q20" i="14"/>
  <c r="Q10" i="14"/>
  <c r="N11" i="14"/>
  <c r="N12" i="14"/>
  <c r="N13" i="14"/>
  <c r="N14" i="14"/>
  <c r="N15" i="14"/>
  <c r="N16" i="14"/>
  <c r="N17" i="14"/>
  <c r="N18" i="14"/>
  <c r="N19" i="14"/>
  <c r="N20" i="14"/>
  <c r="N10" i="14"/>
  <c r="K11" i="14"/>
  <c r="K12" i="14"/>
  <c r="K13" i="14"/>
  <c r="K14" i="14"/>
  <c r="K15" i="14"/>
  <c r="K16" i="14"/>
  <c r="K17" i="14"/>
  <c r="K18" i="14"/>
  <c r="K19" i="14"/>
  <c r="K20" i="14"/>
  <c r="K10" i="14"/>
  <c r="H11" i="14"/>
  <c r="H12" i="14"/>
  <c r="H13" i="14"/>
  <c r="H14" i="14"/>
  <c r="H15" i="14"/>
  <c r="H16" i="14"/>
  <c r="H17" i="14"/>
  <c r="H18" i="14"/>
  <c r="H19" i="14"/>
  <c r="H20" i="14"/>
  <c r="H10" i="14"/>
  <c r="O7" i="14"/>
  <c r="L7" i="14"/>
  <c r="I7" i="14"/>
  <c r="F7" i="14"/>
  <c r="C7" i="14"/>
  <c r="B4" i="8"/>
  <c r="I8" i="10"/>
  <c r="K8" i="10"/>
  <c r="L8" i="10"/>
  <c r="J11" i="10"/>
  <c r="I11" i="10"/>
  <c r="G2" i="8"/>
  <c r="F2" i="8"/>
  <c r="E2" i="8"/>
  <c r="D2" i="8"/>
  <c r="C2" i="8"/>
  <c r="G12" i="8"/>
  <c r="F12" i="8"/>
  <c r="E12" i="8"/>
  <c r="D12" i="8"/>
  <c r="C12" i="8"/>
  <c r="B11" i="8"/>
  <c r="B10" i="8"/>
  <c r="B8" i="8"/>
  <c r="B7" i="8"/>
  <c r="B6" i="8"/>
  <c r="B5" i="8"/>
  <c r="B3" i="8"/>
  <c r="K9" i="10" l="1"/>
  <c r="I9" i="10"/>
  <c r="J9" i="10"/>
  <c r="Q21" i="14"/>
  <c r="H21" i="14"/>
  <c r="N21" i="14"/>
  <c r="K21" i="14"/>
  <c r="I10" i="10"/>
  <c r="K10" i="10"/>
  <c r="K11" i="10"/>
  <c r="J10" i="10"/>
  <c r="B12" i="8"/>
  <c r="L11" i="10"/>
  <c r="E21" i="14"/>
  <c r="B13" i="10"/>
  <c r="H8" i="10"/>
  <c r="J8" i="10"/>
  <c r="H10" i="10"/>
  <c r="L9" i="10" l="1"/>
  <c r="H9" i="10"/>
  <c r="H5" i="14"/>
  <c r="B11" i="10"/>
  <c r="C11" i="10" s="1"/>
  <c r="B4" i="13" s="1"/>
  <c r="D21" i="17"/>
  <c r="E21" i="17" s="1"/>
  <c r="M8" i="10"/>
  <c r="D19" i="17"/>
  <c r="E19" i="17" s="1"/>
  <c r="H11" i="10"/>
  <c r="M11" i="10" s="1"/>
  <c r="L10" i="10"/>
  <c r="M10" i="10" s="1"/>
  <c r="D20" i="17"/>
  <c r="E20" i="17" s="1"/>
  <c r="D18" i="17"/>
  <c r="E18" i="17" s="1"/>
  <c r="M9" i="10" l="1"/>
  <c r="L12" i="10" l="1"/>
  <c r="K12" i="10"/>
  <c r="J12" i="10"/>
  <c r="H7" i="10" l="1"/>
  <c r="L7" i="10" l="1"/>
  <c r="L13" i="10" s="1"/>
  <c r="K7" i="10"/>
  <c r="K13" i="10" s="1"/>
  <c r="J7" i="10"/>
  <c r="J13" i="10" s="1"/>
  <c r="D17" i="17" l="1"/>
  <c r="I7" i="10"/>
  <c r="E17" i="17" l="1"/>
  <c r="D22" i="17"/>
  <c r="M7" i="10"/>
  <c r="N7" i="10" s="1"/>
  <c r="F30" i="17" l="1"/>
  <c r="G30" i="17" s="1"/>
  <c r="E22" i="17"/>
  <c r="B3" i="13"/>
  <c r="E39" i="17"/>
  <c r="D39" i="17" l="1"/>
  <c r="F39" i="17"/>
  <c r="B2" i="13" l="1"/>
  <c r="B12" i="10" l="1"/>
  <c r="A7" i="13"/>
  <c r="H12" i="10" l="1"/>
  <c r="I12" i="10"/>
  <c r="I13" i="10" s="1"/>
  <c r="M12" i="10" l="1"/>
  <c r="N12" i="10" s="1"/>
  <c r="H13" i="10"/>
  <c r="B13" i="8" l="1"/>
  <c r="G39" i="17" l="1"/>
</calcChain>
</file>

<file path=xl/sharedStrings.xml><?xml version="1.0" encoding="utf-8"?>
<sst xmlns="http://schemas.openxmlformats.org/spreadsheetml/2006/main" count="245" uniqueCount="201">
  <si>
    <r>
      <t>117</t>
    </r>
    <r>
      <rPr>
        <b/>
        <vertAlign val="superscript"/>
        <sz val="14"/>
        <color rgb="FF1F3864"/>
        <rFont val="Arial"/>
        <family val="2"/>
      </rPr>
      <t>e</t>
    </r>
    <r>
      <rPr>
        <b/>
        <sz val="14"/>
        <color rgb="FF1F3864"/>
        <rFont val="Arial"/>
        <family val="2"/>
      </rPr>
      <t xml:space="preserve"> appel de projets</t>
    </r>
  </si>
  <si>
    <t>PSO-International : 2024-2025</t>
  </si>
  <si>
    <t>Titre du projet</t>
  </si>
  <si>
    <t>Espace réversé au CRIBIQ</t>
  </si>
  <si>
    <t>Numéro du projet :</t>
  </si>
  <si>
    <t xml:space="preserve">Responsable CRIBIQ: </t>
  </si>
  <si>
    <t xml:space="preserve">Durée du projet, en mois : </t>
  </si>
  <si>
    <t>SECTION 1. MONTAGE FINANCIER DU PROJET*</t>
  </si>
  <si>
    <t>Partenaires financiers du projet</t>
  </si>
  <si>
    <t>Contribution</t>
  </si>
  <si>
    <t>% Québec</t>
  </si>
  <si>
    <t>% France</t>
  </si>
  <si>
    <t>% Coût total</t>
  </si>
  <si>
    <t>$</t>
  </si>
  <si>
    <t>nature</t>
  </si>
  <si>
    <t>CRIBIQ</t>
  </si>
  <si>
    <t>Autre contribution publique (OSP)</t>
  </si>
  <si>
    <t>OSP 1</t>
  </si>
  <si>
    <t>OSP 2</t>
  </si>
  <si>
    <t>Partenaire(s) industriel(s) du Québec</t>
  </si>
  <si>
    <t>Partenaire Québec 1</t>
  </si>
  <si>
    <t>     </t>
  </si>
  <si>
    <t>Partenaire Québec 2</t>
  </si>
  <si>
    <t>Partenaire Québec 3</t>
  </si>
  <si>
    <t xml:space="preserve">Total au Québec </t>
  </si>
  <si>
    <t>Partenaire hors Québec (France)</t>
  </si>
  <si>
    <t>Institut Carnot-MICA</t>
  </si>
  <si>
    <t>Partenaire hors Québec 2</t>
  </si>
  <si>
    <t>Partenaire hors Québec 3</t>
  </si>
  <si>
    <t>Total</t>
  </si>
  <si>
    <t>Coût total du projet</t>
  </si>
  <si>
    <t>* Pour connaitre les dépenses admissibles, veuillez vous référer à la page 6 du guide du déposant.</t>
  </si>
  <si>
    <t>Num du projet</t>
  </si>
  <si>
    <t xml:space="preserve">NMT de départ </t>
  </si>
  <si>
    <t>Titre</t>
  </si>
  <si>
    <t>Durée</t>
  </si>
  <si>
    <t>3 ans</t>
  </si>
  <si>
    <t>Fiche Projet</t>
  </si>
  <si>
    <t>FGC 
 (vs CT du porjet)</t>
  </si>
  <si>
    <t>Part CRIBIQ</t>
  </si>
  <si>
    <t>Part Industriel</t>
  </si>
  <si>
    <t>Taxes</t>
  </si>
  <si>
    <t>Demandeur principal</t>
  </si>
  <si>
    <t>Magdouli Sara</t>
  </si>
  <si>
    <t>Responsable CRIBIQ</t>
  </si>
  <si>
    <t>Cristina Marques</t>
  </si>
  <si>
    <t>Engag. CRIBIQ vs IRPQ</t>
  </si>
  <si>
    <t>Engag. OSP  envers IRPQ</t>
  </si>
  <si>
    <t>IRPQ</t>
  </si>
  <si>
    <t>Type</t>
  </si>
  <si>
    <t>Montant</t>
  </si>
  <si>
    <t>FGC (Hors Taxes)</t>
  </si>
  <si>
    <t>OSP</t>
  </si>
  <si>
    <t>Mnt OSP</t>
  </si>
  <si>
    <t>Engag. Total  IND (En espèces)</t>
  </si>
  <si>
    <t>Frais de gestion du CRIBIQ</t>
  </si>
  <si>
    <t>Calcul des FIR</t>
  </si>
  <si>
    <t>IND</t>
  </si>
  <si>
    <t>Mnt engagé pour le financement des coûts admissibles</t>
  </si>
  <si>
    <t>Prorata</t>
  </si>
  <si>
    <t>FIR industriel</t>
  </si>
  <si>
    <t>Montant total versé par l'industriel</t>
  </si>
  <si>
    <t>MEI</t>
  </si>
  <si>
    <t>% Coûts admissible pour FIR</t>
  </si>
  <si>
    <t>% FIR</t>
  </si>
  <si>
    <t>Mnt FIR</t>
  </si>
  <si>
    <t>NB  IND participants</t>
  </si>
  <si>
    <t>Partenaires Québec contribuant en nature</t>
  </si>
  <si>
    <t>Mnt (nat.)</t>
  </si>
  <si>
    <t>Partenaires hors Québec contribuant en nature</t>
  </si>
  <si>
    <t>PME</t>
  </si>
  <si>
    <t>GE</t>
  </si>
  <si>
    <t>Regroupt</t>
  </si>
  <si>
    <t>NB  IRPQ participants</t>
  </si>
  <si>
    <t>Total nature</t>
  </si>
  <si>
    <t>Univ</t>
  </si>
  <si>
    <t>CCTT</t>
  </si>
  <si>
    <t>Autres IRPQ</t>
  </si>
  <si>
    <t>RATIOS</t>
  </si>
  <si>
    <t>Ratios au Québec</t>
  </si>
  <si>
    <t>Contribution internationale au coût total du projet</t>
  </si>
  <si>
    <t>Légende</t>
  </si>
  <si>
    <t>FIR</t>
  </si>
  <si>
    <t>Frais indirects de recherche des IRPQ</t>
  </si>
  <si>
    <t>Lettre d'intention</t>
  </si>
  <si>
    <t>Acceptée</t>
  </si>
  <si>
    <t>FGC</t>
  </si>
  <si>
    <t>Recommandation CATE</t>
  </si>
  <si>
    <t>Recommandé</t>
  </si>
  <si>
    <t>% MEI</t>
  </si>
  <si>
    <t>% Public</t>
  </si>
  <si>
    <t>% Ind.</t>
  </si>
  <si>
    <t>% ind. Int.</t>
  </si>
  <si>
    <t>Industriel(s)</t>
  </si>
  <si>
    <t>Acceptation par CA</t>
  </si>
  <si>
    <t>A venir</t>
  </si>
  <si>
    <t>Institut(s) de recherche publique au Québec</t>
  </si>
  <si>
    <t>Décision du  MEI</t>
  </si>
  <si>
    <t>Autre(s) organisme(s) subventionnaires publics</t>
  </si>
  <si>
    <t>DD</t>
  </si>
  <si>
    <t>Demande déatillée soumise au CRIBIQ</t>
  </si>
  <si>
    <t xml:space="preserve">Calcul ETP impliqués dans le projet </t>
  </si>
  <si>
    <t>Durée du projet en semaines</t>
  </si>
  <si>
    <t xml:space="preserve">ETP sur la durée du projet </t>
  </si>
  <si>
    <t xml:space="preserve">Nombre d'heures travaillées par semaine pour un temps plein </t>
  </si>
  <si>
    <t>Personnel participant au projet</t>
  </si>
  <si>
    <t xml:space="preserve">Nb. d'heures/semaine d'implication </t>
  </si>
  <si>
    <t>Nb. de semaine  pendant lesquelles le PHQ est impliqué dans le projet</t>
  </si>
  <si>
    <t>ETP</t>
  </si>
  <si>
    <t>Technicien(s)</t>
  </si>
  <si>
    <t xml:space="preserve">Professionnels de recherche </t>
  </si>
  <si>
    <t>Chargé de porjets</t>
  </si>
  <si>
    <t xml:space="preserve">Assitant de recherche </t>
  </si>
  <si>
    <t>Étudiants (s) Maitrise</t>
  </si>
  <si>
    <t>Étudiant(s) doctorat</t>
  </si>
  <si>
    <t>Stagiaire(s) Postdoctoraux</t>
  </si>
  <si>
    <t>Autre</t>
  </si>
  <si>
    <t xml:space="preserve">Formulaire A4: Contribution des industriels et du CRIBIQ aux frais indirects de recherche (FIR) des universités </t>
  </si>
  <si>
    <t xml:space="preserve">  </t>
  </si>
  <si>
    <t xml:space="preserve">Si les formulaires A1, A2 et A3 sont correctement remplis et n'affichent aucun message d'erreur, ce formulaire sera remplit automatiquement . </t>
  </si>
  <si>
    <t>Contributions détaillées aux FIR par le CRIBIQ et les partenaires industriels aux universités</t>
  </si>
  <si>
    <t>Postes budgétaires admissibles</t>
  </si>
  <si>
    <t>Salaires, traitement et avantages sociaux</t>
  </si>
  <si>
    <t>Total FIR par industriel et par le CRIBIQ</t>
  </si>
  <si>
    <t>Total FIR industriels et CRIBIQ</t>
  </si>
  <si>
    <t>Bourses aux étudiants</t>
  </si>
  <si>
    <t>Matériel, produits consommables et fournitures</t>
  </si>
  <si>
    <t>Frais de location d'équipement</t>
  </si>
  <si>
    <t>Frais de déplacement</t>
  </si>
  <si>
    <t>Coût admissible pour le calcul des FIR</t>
  </si>
  <si>
    <t>Pourcentage du coût direct en espèces</t>
  </si>
  <si>
    <t xml:space="preserve"> Contribution du CRIBIQ au coûts directs </t>
  </si>
  <si>
    <t>Total par IRPQ</t>
  </si>
  <si>
    <r>
      <rPr>
        <b/>
        <u/>
        <sz val="14"/>
        <color rgb="FFC00000"/>
        <rFont val="Calibri"/>
        <family val="2"/>
        <scheme val="minor"/>
      </rPr>
      <t>Important:</t>
    </r>
    <r>
      <rPr>
        <b/>
        <sz val="14"/>
        <color rgb="FFC00000"/>
        <rFont val="Calibri"/>
        <family val="2"/>
        <scheme val="minor"/>
      </rPr>
      <t xml:space="preserve"> Le calcul des FIR présenté au formulaire A4 est à titre indicatif.  La contribution du CRIBIQ aux FIR est destiné uniquement aux universités participantes au projet. Dans le cas où  des CCTT ou des centres de recherche publics sont impliqués dans le projet, en plus des universités, et bénéficiaires de la subvention du CRIBIQ, une portion de la contribution du CRIBIQ aux FIR sera calculée et attribuée seulment aux universités impliqués dans le projet.  </t>
    </r>
  </si>
  <si>
    <t xml:space="preserve">Formulaire A5: Contributions en nature </t>
  </si>
  <si>
    <r>
      <t xml:space="preserve">Nature des contributions </t>
    </r>
    <r>
      <rPr>
        <b/>
        <i/>
        <sz val="12"/>
        <color indexed="8"/>
        <rFont val="Calibri"/>
        <family val="2"/>
      </rPr>
      <t>(ressources humaines, matières premières et autres matériaux, infrastructures, licences, etc.)</t>
    </r>
  </si>
  <si>
    <t>Décrivez ici les contributions en nature des entreprises et comment elles sont essentielles à la réalisation du projet</t>
  </si>
  <si>
    <t>TOTAL</t>
  </si>
  <si>
    <t>Total des contributions en espèces + nature</t>
  </si>
  <si>
    <t>&lt;</t>
  </si>
  <si>
    <t xml:space="preserve">Liste de vérification des formulaires </t>
  </si>
  <si>
    <t>Formulaire A2</t>
  </si>
  <si>
    <t>Formulaire A3</t>
  </si>
  <si>
    <t xml:space="preserve">Formulaire A4 </t>
  </si>
  <si>
    <t>Pays prioritaires/régions partenaires</t>
  </si>
  <si>
    <t>choisissez pays/région</t>
  </si>
  <si>
    <t>Choisissez L'IRPQ</t>
  </si>
  <si>
    <t>Afrique du Sud (Cap Occidental)</t>
  </si>
  <si>
    <t>AGRINOVA</t>
  </si>
  <si>
    <t>Allemagne</t>
  </si>
  <si>
    <t>BIOPTERRE</t>
  </si>
  <si>
    <t>Allemagne (Bavière)</t>
  </si>
  <si>
    <t>CANMET</t>
  </si>
  <si>
    <t>Autriche</t>
  </si>
  <si>
    <t>CEPROCQ</t>
  </si>
  <si>
    <t>Autriche (Haute Autriche)</t>
  </si>
  <si>
    <t>CNETE</t>
  </si>
  <si>
    <t>Belgique</t>
  </si>
  <si>
    <t>CNRC</t>
  </si>
  <si>
    <t>Brésil</t>
  </si>
  <si>
    <t>CRIQ</t>
  </si>
  <si>
    <t>Brésil (Sao Paulo)</t>
  </si>
  <si>
    <t>CTE</t>
  </si>
  <si>
    <t>Canada (hors Québec)</t>
  </si>
  <si>
    <t>CTRI</t>
  </si>
  <si>
    <t>Chine</t>
  </si>
  <si>
    <t>FPINNOVATIONS</t>
  </si>
  <si>
    <t>Chine (Shandong)</t>
  </si>
  <si>
    <t>INNOFIBRE</t>
  </si>
  <si>
    <t>Corée du Sud</t>
  </si>
  <si>
    <t>INRS</t>
  </si>
  <si>
    <t>Espagne</t>
  </si>
  <si>
    <t>ITEGA</t>
  </si>
  <si>
    <t>États-Unis</t>
  </si>
  <si>
    <t>IMTI</t>
  </si>
  <si>
    <t>États-Unis (Géorgie)</t>
  </si>
  <si>
    <t>IRDA</t>
  </si>
  <si>
    <t>France</t>
  </si>
  <si>
    <t>MERINOV</t>
  </si>
  <si>
    <t>Inde</t>
  </si>
  <si>
    <t>OLÉOTEK</t>
  </si>
  <si>
    <t>Israël</t>
  </si>
  <si>
    <t>POLYTECHNIQUE</t>
  </si>
  <si>
    <t>Italie</t>
  </si>
  <si>
    <t>SEREX</t>
  </si>
  <si>
    <t>Japon</t>
  </si>
  <si>
    <t>TRANSBIOTECH</t>
  </si>
  <si>
    <t>Mexique</t>
  </si>
  <si>
    <t>UdeMTL</t>
  </si>
  <si>
    <t>Pays du Benelux</t>
  </si>
  <si>
    <t>UdeSherbrooke</t>
  </si>
  <si>
    <t>Pays scandinaves</t>
  </si>
  <si>
    <t>U.Laval</t>
  </si>
  <si>
    <t>Royaume Uni</t>
  </si>
  <si>
    <t>U.McGill</t>
  </si>
  <si>
    <t>Singapour</t>
  </si>
  <si>
    <t>QUAC</t>
  </si>
  <si>
    <t>UQAM</t>
  </si>
  <si>
    <t>UQAR</t>
  </si>
  <si>
    <t>UQAT</t>
  </si>
  <si>
    <t>UQTR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</si>
</sst>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_)\ &quot;$&quot;_ ;_ * \(#,##0\)\ &quot;$&quot;_ ;_ * &quot;-&quot;_)\ &quot;$&quot;_ ;_ @_ "/>
    <numFmt numFmtId="165" formatCode="_ * #,##0.00_)\ &quot;$&quot;_ ;_ * \(#,##0.00\)\ &quot;$&quot;_ ;_ * &quot;-&quot;??_)\ &quot;$&quot;_ ;_ @_ "/>
    <numFmt numFmtId="166" formatCode="_ * #,##0_)\ &quot;$&quot;_ ;_ * \(#,##0\)\ &quot;$&quot;_ ;_ * &quot;-&quot;??_)\ &quot;$&quot;_ ;_ @_ "/>
    <numFmt numFmtId="167" formatCode="0.000%"/>
    <numFmt numFmtId="168" formatCode="#,##0\ &quot;$&quot;"/>
    <numFmt numFmtId="169" formatCode="#,##0\ &quot;$&quot;;\(#,##0\ &quot;$&quot;\)"/>
  </numFmts>
  <fonts count="63">
    <font>
      <sz val="11"/>
      <color theme="1"/>
      <name val="Calibri"/>
      <family val="2"/>
      <scheme val="minor"/>
    </font>
    <font>
      <sz val="11"/>
      <color theme="1"/>
      <name val="Calibri"/>
      <family val="2"/>
      <scheme val="minor"/>
    </font>
    <font>
      <b/>
      <sz val="12"/>
      <color theme="1"/>
      <name val="Calibri"/>
      <family val="2"/>
      <scheme val="minor"/>
    </font>
    <font>
      <b/>
      <sz val="18"/>
      <color rgb="FFFF0000"/>
      <name val="Calibri"/>
      <family val="2"/>
      <scheme val="minor"/>
    </font>
    <font>
      <b/>
      <sz val="14"/>
      <color theme="1"/>
      <name val="Calibri"/>
      <family val="2"/>
      <scheme val="minor"/>
    </font>
    <font>
      <b/>
      <sz val="16"/>
      <color theme="1"/>
      <name val="Calibri"/>
      <family val="2"/>
      <scheme val="minor"/>
    </font>
    <font>
      <b/>
      <sz val="16"/>
      <color rgb="FFFF0000"/>
      <name val="Calibri"/>
      <family val="2"/>
      <scheme val="minor"/>
    </font>
    <font>
      <b/>
      <sz val="11"/>
      <color theme="1"/>
      <name val="Calibri"/>
      <family val="2"/>
      <scheme val="minor"/>
    </font>
    <font>
      <b/>
      <u/>
      <sz val="16"/>
      <color rgb="FF0070C0"/>
      <name val="Calibri"/>
      <family val="2"/>
      <scheme val="minor"/>
    </font>
    <font>
      <sz val="12"/>
      <color theme="1"/>
      <name val="Calibri"/>
      <family val="2"/>
      <scheme val="minor"/>
    </font>
    <font>
      <i/>
      <sz val="11"/>
      <color theme="0" tint="-0.249977111117893"/>
      <name val="Calibri"/>
      <family val="2"/>
      <scheme val="minor"/>
    </font>
    <font>
      <b/>
      <i/>
      <sz val="11"/>
      <color rgb="FF0070C0"/>
      <name val="Calibri"/>
      <family val="2"/>
      <scheme val="minor"/>
    </font>
    <font>
      <b/>
      <sz val="14"/>
      <color rgb="FF0070C0"/>
      <name val="Calibri"/>
      <family val="2"/>
      <scheme val="minor"/>
    </font>
    <font>
      <sz val="10"/>
      <color theme="1"/>
      <name val="Calibri"/>
      <family val="2"/>
      <scheme val="minor"/>
    </font>
    <font>
      <b/>
      <sz val="14"/>
      <color theme="9" tint="-0.499984740745262"/>
      <name val="Calibri"/>
      <family val="2"/>
      <scheme val="minor"/>
    </font>
    <font>
      <b/>
      <i/>
      <sz val="12"/>
      <color rgb="FF002060"/>
      <name val="Calibri"/>
      <family val="2"/>
      <scheme val="minor"/>
    </font>
    <font>
      <b/>
      <sz val="11"/>
      <color rgb="FFFF0000"/>
      <name val="Calibri"/>
      <family val="2"/>
      <scheme val="minor"/>
    </font>
    <font>
      <b/>
      <sz val="16"/>
      <name val="Calibri"/>
      <family val="2"/>
      <scheme val="minor"/>
    </font>
    <font>
      <b/>
      <sz val="12"/>
      <color theme="9" tint="-0.499984740745262"/>
      <name val="Calibri"/>
      <family val="2"/>
      <scheme val="minor"/>
    </font>
    <font>
      <b/>
      <i/>
      <sz val="12"/>
      <color indexed="8"/>
      <name val="Calibri"/>
      <family val="2"/>
    </font>
    <font>
      <b/>
      <sz val="12"/>
      <name val="Calibri"/>
      <family val="2"/>
      <scheme val="minor"/>
    </font>
    <font>
      <b/>
      <sz val="11"/>
      <name val="Calibri"/>
      <family val="2"/>
      <scheme val="minor"/>
    </font>
    <font>
      <sz val="11"/>
      <name val="Calibri"/>
      <family val="2"/>
      <scheme val="minor"/>
    </font>
    <font>
      <sz val="14"/>
      <color theme="1"/>
      <name val="Calibri"/>
      <family val="2"/>
      <scheme val="minor"/>
    </font>
    <font>
      <sz val="16"/>
      <color theme="1"/>
      <name val="Calibri"/>
      <family val="2"/>
      <scheme val="minor"/>
    </font>
    <font>
      <b/>
      <sz val="16"/>
      <color theme="9" tint="-0.499984740745262"/>
      <name val="Calibri"/>
      <family val="2"/>
      <scheme val="minor"/>
    </font>
    <font>
      <b/>
      <sz val="14"/>
      <color rgb="FFC00000"/>
      <name val="Calibri"/>
      <family val="2"/>
      <scheme val="minor"/>
    </font>
    <font>
      <b/>
      <u/>
      <sz val="14"/>
      <color rgb="FFC00000"/>
      <name val="Calibri"/>
      <family val="2"/>
      <scheme val="minor"/>
    </font>
    <font>
      <i/>
      <sz val="12"/>
      <name val="Calibri"/>
      <family val="2"/>
      <scheme val="minor"/>
    </font>
    <font>
      <sz val="16"/>
      <name val="Calibri"/>
      <family val="2"/>
      <scheme val="minor"/>
    </font>
    <font>
      <b/>
      <sz val="18"/>
      <color theme="9" tint="-0.499984740745262"/>
      <name val="Calibri"/>
      <family val="2"/>
      <scheme val="minor"/>
    </font>
    <font>
      <sz val="16"/>
      <color theme="8"/>
      <name val="Calibri"/>
      <family val="2"/>
      <scheme val="minor"/>
    </font>
    <font>
      <b/>
      <sz val="12"/>
      <color rgb="FFFF0000"/>
      <name val="Calibri"/>
      <family val="2"/>
      <scheme val="minor"/>
    </font>
    <font>
      <sz val="16"/>
      <color rgb="FFFF0000"/>
      <name val="Calibri"/>
      <family val="2"/>
      <scheme val="minor"/>
    </font>
    <font>
      <b/>
      <sz val="16"/>
      <color theme="4" tint="-0.249977111117893"/>
      <name val="Calibri"/>
      <family val="2"/>
      <scheme val="minor"/>
    </font>
    <font>
      <i/>
      <sz val="11"/>
      <color theme="1"/>
      <name val="Calibri"/>
      <family val="2"/>
      <scheme val="minor"/>
    </font>
    <font>
      <b/>
      <i/>
      <sz val="11"/>
      <color theme="1"/>
      <name val="Calibri"/>
      <family val="2"/>
      <scheme val="minor"/>
    </font>
    <font>
      <b/>
      <sz val="10"/>
      <color theme="1"/>
      <name val="Calibri"/>
      <family val="2"/>
      <scheme val="minor"/>
    </font>
    <font>
      <b/>
      <sz val="26"/>
      <color theme="1"/>
      <name val="Calibri"/>
      <family val="2"/>
      <scheme val="minor"/>
    </font>
    <font>
      <b/>
      <i/>
      <sz val="11"/>
      <name val="Calibri"/>
      <family val="2"/>
      <scheme val="minor"/>
    </font>
    <font>
      <b/>
      <sz val="28"/>
      <color theme="1"/>
      <name val="Calibri"/>
      <family val="2"/>
      <scheme val="minor"/>
    </font>
    <font>
      <b/>
      <sz val="24"/>
      <color theme="1"/>
      <name val="Calibri"/>
      <family val="2"/>
      <scheme val="minor"/>
    </font>
    <font>
      <sz val="10"/>
      <color indexed="8"/>
      <name val="Arial"/>
      <family val="2"/>
    </font>
    <font>
      <b/>
      <sz val="12"/>
      <color indexed="8"/>
      <name val="Calibri"/>
      <family val="2"/>
    </font>
    <font>
      <b/>
      <sz val="11"/>
      <color indexed="8"/>
      <name val="Calibri"/>
      <family val="2"/>
    </font>
    <font>
      <b/>
      <sz val="11"/>
      <color rgb="FF0070C0"/>
      <name val="Calibri"/>
      <family val="2"/>
    </font>
    <font>
      <b/>
      <sz val="10"/>
      <color indexed="8"/>
      <name val="Calibri"/>
      <family val="2"/>
    </font>
    <font>
      <b/>
      <sz val="11"/>
      <name val="Calibri"/>
      <family val="2"/>
    </font>
    <font>
      <sz val="11"/>
      <color indexed="8"/>
      <name val="Calibri"/>
      <family val="2"/>
    </font>
    <font>
      <sz val="11"/>
      <color rgb="FF0070C0"/>
      <name val="Calibri"/>
      <family val="2"/>
    </font>
    <font>
      <sz val="11"/>
      <color theme="0" tint="-0.14999847407452621"/>
      <name val="Calibri"/>
      <family val="2"/>
      <scheme val="minor"/>
    </font>
    <font>
      <b/>
      <sz val="9"/>
      <color theme="1"/>
      <name val="Calibri"/>
      <family val="2"/>
      <scheme val="minor"/>
    </font>
    <font>
      <sz val="9"/>
      <color theme="1"/>
      <name val="Calibri"/>
      <family val="2"/>
      <scheme val="minor"/>
    </font>
    <font>
      <b/>
      <sz val="10"/>
      <name val="Calibri"/>
      <family val="2"/>
      <scheme val="minor"/>
    </font>
    <font>
      <sz val="8"/>
      <color theme="1"/>
      <name val="Calibri"/>
      <family val="2"/>
      <scheme val="minor"/>
    </font>
    <font>
      <sz val="8"/>
      <name val="Calibri"/>
      <family val="2"/>
      <scheme val="minor"/>
    </font>
    <font>
      <b/>
      <sz val="11"/>
      <color rgb="FF000000"/>
      <name val="Calibri"/>
      <family val="2"/>
    </font>
    <font>
      <i/>
      <sz val="11"/>
      <color theme="1"/>
      <name val="Calibri"/>
      <family val="2"/>
    </font>
    <font>
      <b/>
      <sz val="11"/>
      <name val="Arial"/>
      <family val="2"/>
    </font>
    <font>
      <b/>
      <sz val="12"/>
      <name val="Times New Roman"/>
      <family val="1"/>
    </font>
    <font>
      <b/>
      <sz val="12"/>
      <name val="Calibri"/>
      <family val="2"/>
    </font>
    <font>
      <b/>
      <sz val="14"/>
      <color rgb="FF1F3864"/>
      <name val="Arial"/>
      <family val="2"/>
    </font>
    <font>
      <b/>
      <vertAlign val="superscript"/>
      <sz val="14"/>
      <color rgb="FF1F3864"/>
      <name val="Arial"/>
      <family val="2"/>
    </font>
  </fonts>
  <fills count="2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lightDown">
        <bgColor theme="3" tint="0.79998168889431442"/>
      </patternFill>
    </fill>
    <fill>
      <patternFill patternType="solid">
        <fgColor theme="9" tint="0.39997558519241921"/>
        <bgColor indexed="64"/>
      </patternFill>
    </fill>
    <fill>
      <patternFill patternType="solid">
        <fgColor theme="7" tint="0.59999389629810485"/>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bgColor indexed="64"/>
      </patternFill>
    </fill>
    <fill>
      <patternFill patternType="solid">
        <fgColor rgb="FFFFFF00"/>
        <bgColor indexed="64"/>
      </patternFill>
    </fill>
    <fill>
      <patternFill patternType="solid">
        <fgColor theme="7" tint="0.79998168889431442"/>
        <bgColor indexed="64"/>
      </patternFill>
    </fill>
    <fill>
      <patternFill patternType="solid">
        <fgColor theme="2"/>
        <bgColor indexed="0"/>
      </patternFill>
    </fill>
    <fill>
      <patternFill patternType="solid">
        <fgColor theme="5" tint="0.79998168889431442"/>
        <bgColor indexed="64"/>
      </patternFill>
    </fill>
    <fill>
      <patternFill patternType="solid">
        <fgColor theme="0" tint="-4.9989318521683403E-2"/>
        <bgColor indexed="0"/>
      </patternFill>
    </fill>
    <fill>
      <patternFill patternType="solid">
        <fgColor theme="5" tint="0.79998168889431442"/>
        <bgColor indexed="0"/>
      </patternFill>
    </fill>
    <fill>
      <patternFill patternType="solid">
        <fgColor theme="9" tint="0.59999389629810485"/>
        <bgColor indexed="64"/>
      </patternFill>
    </fill>
    <fill>
      <patternFill patternType="darkUp">
        <fgColor theme="1" tint="0.499984740745262"/>
        <bgColor theme="0"/>
      </patternFill>
    </fill>
    <fill>
      <patternFill patternType="solid">
        <fgColor theme="2" tint="-9.9978637043366805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ck">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thick">
        <color indexed="64"/>
      </left>
      <right style="thick">
        <color indexed="64"/>
      </right>
      <top style="thick">
        <color indexed="64"/>
      </top>
      <bottom style="thick">
        <color indexed="64"/>
      </bottom>
      <diagonal/>
    </border>
    <border>
      <left/>
      <right/>
      <top style="medium">
        <color indexed="64"/>
      </top>
      <bottom style="thin">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ck">
        <color indexed="64"/>
      </left>
      <right style="thick">
        <color indexed="64"/>
      </right>
      <top style="thick">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ck">
        <color indexed="64"/>
      </right>
      <top/>
      <bottom style="thick">
        <color indexed="64"/>
      </bottom>
      <diagonal/>
    </border>
    <border>
      <left/>
      <right style="thick">
        <color indexed="64"/>
      </right>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42" fillId="0" borderId="0"/>
  </cellStyleXfs>
  <cellXfs count="372">
    <xf numFmtId="0" fontId="0" fillId="0" borderId="0" xfId="0"/>
    <xf numFmtId="0" fontId="2" fillId="6" borderId="28" xfId="0" applyFont="1" applyFill="1" applyBorder="1" applyAlignment="1">
      <alignment horizontal="right" vertical="center" wrapText="1"/>
    </xf>
    <xf numFmtId="166" fontId="9" fillId="2" borderId="18" xfId="1" applyNumberFormat="1" applyFont="1" applyFill="1" applyBorder="1" applyAlignment="1">
      <alignment vertical="center"/>
    </xf>
    <xf numFmtId="166" fontId="9" fillId="2" borderId="13" xfId="1" applyNumberFormat="1" applyFont="1" applyFill="1" applyBorder="1" applyAlignment="1">
      <alignment vertical="center"/>
    </xf>
    <xf numFmtId="166" fontId="9" fillId="2" borderId="40" xfId="1" applyNumberFormat="1" applyFont="1" applyFill="1" applyBorder="1" applyAlignment="1">
      <alignment vertical="center"/>
    </xf>
    <xf numFmtId="0" fontId="10" fillId="0" borderId="20" xfId="0" applyFont="1" applyBorder="1" applyAlignment="1" applyProtection="1">
      <alignment horizontal="left" vertical="center" wrapText="1"/>
      <protection locked="0"/>
    </xf>
    <xf numFmtId="0" fontId="2" fillId="5" borderId="7" xfId="0" applyFont="1" applyFill="1" applyBorder="1" applyAlignment="1">
      <alignment horizontal="left" vertical="center" wrapText="1"/>
    </xf>
    <xf numFmtId="0" fontId="2" fillId="5" borderId="27" xfId="0" applyFont="1" applyFill="1" applyBorder="1" applyAlignment="1">
      <alignment horizontal="center"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166" fontId="9" fillId="0" borderId="37" xfId="1" applyNumberFormat="1" applyFont="1" applyBorder="1" applyProtection="1">
      <protection locked="0"/>
    </xf>
    <xf numFmtId="166" fontId="9" fillId="0" borderId="30" xfId="1" applyNumberFormat="1" applyFont="1" applyBorder="1" applyProtection="1">
      <protection locked="0"/>
    </xf>
    <xf numFmtId="166" fontId="9" fillId="0" borderId="11" xfId="1" applyNumberFormat="1" applyFont="1" applyBorder="1" applyProtection="1">
      <protection locked="0"/>
    </xf>
    <xf numFmtId="166" fontId="9" fillId="0" borderId="14" xfId="1" applyNumberFormat="1" applyFont="1" applyBorder="1" applyProtection="1">
      <protection locked="0"/>
    </xf>
    <xf numFmtId="166" fontId="9" fillId="0" borderId="1" xfId="1" applyNumberFormat="1" applyFont="1" applyBorder="1" applyProtection="1">
      <protection locked="0"/>
    </xf>
    <xf numFmtId="166" fontId="9" fillId="0" borderId="38" xfId="1" applyNumberFormat="1" applyFont="1" applyBorder="1" applyProtection="1">
      <protection locked="0"/>
    </xf>
    <xf numFmtId="166" fontId="9" fillId="0" borderId="41" xfId="1" applyNumberFormat="1" applyFont="1" applyBorder="1" applyProtection="1">
      <protection locked="0"/>
    </xf>
    <xf numFmtId="166" fontId="9" fillId="0" borderId="42" xfId="1" applyNumberFormat="1" applyFont="1" applyBorder="1" applyProtection="1">
      <protection locked="0"/>
    </xf>
    <xf numFmtId="166" fontId="9" fillId="0" borderId="43" xfId="1" applyNumberFormat="1" applyFont="1" applyBorder="1" applyProtection="1">
      <protection locked="0"/>
    </xf>
    <xf numFmtId="166" fontId="2" fillId="2" borderId="28" xfId="1" applyNumberFormat="1" applyFont="1" applyFill="1" applyBorder="1" applyAlignment="1">
      <alignment vertical="center"/>
    </xf>
    <xf numFmtId="166" fontId="2" fillId="2" borderId="44" xfId="1" applyNumberFormat="1" applyFont="1" applyFill="1" applyBorder="1" applyAlignment="1">
      <alignment vertical="center"/>
    </xf>
    <xf numFmtId="166" fontId="2" fillId="2" borderId="45" xfId="1" applyNumberFormat="1" applyFont="1" applyFill="1" applyBorder="1" applyAlignment="1">
      <alignment vertical="center"/>
    </xf>
    <xf numFmtId="166" fontId="2" fillId="2" borderId="46" xfId="1" applyNumberFormat="1" applyFont="1" applyFill="1" applyBorder="1" applyAlignment="1">
      <alignment vertical="center"/>
    </xf>
    <xf numFmtId="0" fontId="9" fillId="0" borderId="7" xfId="0" applyFont="1" applyBorder="1"/>
    <xf numFmtId="0" fontId="9" fillId="0" borderId="0" xfId="0" applyFont="1"/>
    <xf numFmtId="0" fontId="15" fillId="9" borderId="27" xfId="0" applyFont="1" applyFill="1" applyBorder="1" applyAlignment="1">
      <alignment wrapText="1"/>
    </xf>
    <xf numFmtId="164" fontId="15" fillId="9" borderId="6" xfId="0" applyNumberFormat="1" applyFont="1" applyFill="1" applyBorder="1"/>
    <xf numFmtId="0" fontId="3" fillId="0" borderId="0" xfId="0" applyFont="1" applyAlignment="1">
      <alignment horizontal="center" vertical="center" wrapText="1"/>
    </xf>
    <xf numFmtId="0" fontId="16" fillId="0" borderId="0" xfId="0" applyFont="1"/>
    <xf numFmtId="0" fontId="5" fillId="11" borderId="49" xfId="0" applyFont="1" applyFill="1" applyBorder="1"/>
    <xf numFmtId="0" fontId="24" fillId="11" borderId="56" xfId="0" applyFont="1" applyFill="1" applyBorder="1"/>
    <xf numFmtId="166" fontId="24" fillId="11" borderId="38" xfId="1" applyNumberFormat="1" applyFont="1" applyFill="1" applyBorder="1"/>
    <xf numFmtId="0" fontId="5" fillId="11" borderId="56" xfId="0" applyFont="1" applyFill="1" applyBorder="1"/>
    <xf numFmtId="0" fontId="0" fillId="4" borderId="31" xfId="0" applyFill="1" applyBorder="1"/>
    <xf numFmtId="166" fontId="5" fillId="11" borderId="38" xfId="1" applyNumberFormat="1" applyFont="1" applyFill="1" applyBorder="1"/>
    <xf numFmtId="0" fontId="23" fillId="0" borderId="0" xfId="0" applyFont="1" applyAlignment="1">
      <alignment wrapText="1"/>
    </xf>
    <xf numFmtId="0" fontId="28" fillId="0" borderId="36"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28" fillId="0" borderId="39" xfId="0" applyFont="1" applyBorder="1" applyAlignment="1" applyProtection="1">
      <alignment horizontal="left" vertical="center" wrapText="1"/>
      <protection locked="0"/>
    </xf>
    <xf numFmtId="0" fontId="6" fillId="0" borderId="0" xfId="0" applyFont="1" applyProtection="1">
      <protection hidden="1"/>
    </xf>
    <xf numFmtId="0" fontId="24" fillId="0" borderId="0" xfId="0" applyFont="1" applyProtection="1">
      <protection hidden="1"/>
    </xf>
    <xf numFmtId="0" fontId="29" fillId="0" borderId="56" xfId="0" applyFont="1" applyBorder="1" applyProtection="1">
      <protection hidden="1"/>
    </xf>
    <xf numFmtId="0" fontId="17" fillId="0" borderId="38" xfId="0" applyFont="1" applyBorder="1" applyAlignment="1" applyProtection="1">
      <alignment horizontal="center"/>
      <protection hidden="1"/>
    </xf>
    <xf numFmtId="0" fontId="17" fillId="0" borderId="38" xfId="0" applyFont="1" applyBorder="1" applyAlignment="1" applyProtection="1">
      <alignment horizontal="center" vertical="center"/>
      <protection hidden="1"/>
    </xf>
    <xf numFmtId="0" fontId="29" fillId="0" borderId="0" xfId="0" applyFont="1" applyProtection="1">
      <protection hidden="1"/>
    </xf>
    <xf numFmtId="0" fontId="17" fillId="0" borderId="0" xfId="0" applyFont="1" applyAlignment="1" applyProtection="1">
      <alignment horizontal="center" vertical="center"/>
      <protection hidden="1"/>
    </xf>
    <xf numFmtId="0" fontId="7" fillId="2" borderId="23" xfId="0" applyFont="1" applyFill="1" applyBorder="1"/>
    <xf numFmtId="0" fontId="3" fillId="0" borderId="0" xfId="0" applyFont="1" applyAlignment="1">
      <alignment horizontal="left" vertical="top"/>
    </xf>
    <xf numFmtId="0" fontId="2" fillId="13" borderId="23" xfId="0" applyFont="1" applyFill="1" applyBorder="1"/>
    <xf numFmtId="0" fontId="2" fillId="13" borderId="47" xfId="0" applyFont="1" applyFill="1" applyBorder="1" applyAlignment="1">
      <alignment horizontal="left" vertical="top"/>
    </xf>
    <xf numFmtId="0" fontId="2" fillId="13" borderId="25" xfId="0" applyFont="1" applyFill="1" applyBorder="1" applyAlignment="1">
      <alignment horizontal="left" vertical="top"/>
    </xf>
    <xf numFmtId="0" fontId="2" fillId="13" borderId="23" xfId="0" applyFont="1" applyFill="1" applyBorder="1" applyAlignment="1">
      <alignment horizontal="center" vertical="center" wrapText="1"/>
    </xf>
    <xf numFmtId="0" fontId="2" fillId="13" borderId="23" xfId="0" applyFont="1" applyFill="1" applyBorder="1" applyAlignment="1">
      <alignment horizontal="center" vertical="center"/>
    </xf>
    <xf numFmtId="2" fontId="2" fillId="13" borderId="23" xfId="0" applyNumberFormat="1" applyFont="1" applyFill="1" applyBorder="1" applyAlignment="1">
      <alignment horizontal="center" vertical="center"/>
    </xf>
    <xf numFmtId="0" fontId="5" fillId="14" borderId="0" xfId="0" applyFont="1" applyFill="1" applyProtection="1">
      <protection locked="0"/>
    </xf>
    <xf numFmtId="0" fontId="2" fillId="3" borderId="47" xfId="0" applyFont="1" applyFill="1" applyBorder="1" applyAlignment="1" applyProtection="1">
      <alignment horizontal="left"/>
      <protection locked="0"/>
    </xf>
    <xf numFmtId="0" fontId="2" fillId="3" borderId="25" xfId="0" applyFont="1" applyFill="1" applyBorder="1" applyAlignment="1" applyProtection="1">
      <alignment horizontal="left"/>
      <protection locked="0"/>
    </xf>
    <xf numFmtId="0" fontId="9" fillId="0" borderId="23"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2" fontId="18" fillId="13" borderId="23" xfId="0" applyNumberFormat="1" applyFont="1" applyFill="1" applyBorder="1" applyAlignment="1">
      <alignment horizontal="center"/>
    </xf>
    <xf numFmtId="2" fontId="18" fillId="13" borderId="23" xfId="0" applyNumberFormat="1" applyFont="1" applyFill="1" applyBorder="1" applyAlignment="1">
      <alignment horizontal="center" vertical="center"/>
    </xf>
    <xf numFmtId="167" fontId="24" fillId="11" borderId="38" xfId="2" applyNumberFormat="1" applyFont="1" applyFill="1" applyBorder="1"/>
    <xf numFmtId="0" fontId="0" fillId="0" borderId="23" xfId="0" applyBorder="1"/>
    <xf numFmtId="0" fontId="33" fillId="0" borderId="0" xfId="0" applyFont="1"/>
    <xf numFmtId="0" fontId="0" fillId="0" borderId="57" xfId="0" applyBorder="1" applyAlignment="1">
      <alignment horizontal="center"/>
    </xf>
    <xf numFmtId="0" fontId="0" fillId="0" borderId="58" xfId="0" applyBorder="1" applyAlignment="1">
      <alignment horizontal="center"/>
    </xf>
    <xf numFmtId="0" fontId="0" fillId="0" borderId="63" xfId="0" applyBorder="1" applyAlignment="1">
      <alignment horizontal="center"/>
    </xf>
    <xf numFmtId="0" fontId="0" fillId="0" borderId="16" xfId="0" applyBorder="1" applyAlignment="1">
      <alignment horizontal="center"/>
    </xf>
    <xf numFmtId="166" fontId="0" fillId="7" borderId="23" xfId="1" applyNumberFormat="1" applyFont="1" applyFill="1" applyBorder="1" applyAlignment="1">
      <alignment horizontal="center"/>
    </xf>
    <xf numFmtId="166" fontId="7" fillId="7" borderId="23" xfId="1" applyNumberFormat="1" applyFont="1" applyFill="1" applyBorder="1" applyAlignment="1">
      <alignment horizontal="center"/>
    </xf>
    <xf numFmtId="0" fontId="7" fillId="8" borderId="23" xfId="0" applyFont="1" applyFill="1" applyBorder="1" applyAlignment="1">
      <alignment horizontal="center"/>
    </xf>
    <xf numFmtId="10" fontId="7" fillId="8" borderId="23" xfId="0" applyNumberFormat="1" applyFont="1" applyFill="1" applyBorder="1" applyAlignment="1">
      <alignment horizontal="center"/>
    </xf>
    <xf numFmtId="9" fontId="7" fillId="8" borderId="23" xfId="0" applyNumberFormat="1" applyFont="1" applyFill="1" applyBorder="1" applyAlignment="1">
      <alignment horizontal="center"/>
    </xf>
    <xf numFmtId="0" fontId="0" fillId="8" borderId="23" xfId="0" applyFill="1" applyBorder="1" applyAlignment="1">
      <alignment horizontal="center" wrapText="1"/>
    </xf>
    <xf numFmtId="166" fontId="0" fillId="0" borderId="23" xfId="0" applyNumberFormat="1" applyBorder="1"/>
    <xf numFmtId="166" fontId="7" fillId="6" borderId="23" xfId="1" applyNumberFormat="1" applyFont="1" applyFill="1" applyBorder="1" applyAlignment="1">
      <alignment horizontal="center"/>
    </xf>
    <xf numFmtId="0" fontId="34" fillId="0" borderId="0" xfId="0" applyFont="1"/>
    <xf numFmtId="0" fontId="7" fillId="0" borderId="0" xfId="0" applyFont="1"/>
    <xf numFmtId="0" fontId="0" fillId="0" borderId="20" xfId="0" applyBorder="1"/>
    <xf numFmtId="0" fontId="0" fillId="0" borderId="1" xfId="0" applyBorder="1"/>
    <xf numFmtId="0" fontId="0" fillId="0" borderId="71" xfId="0" applyBorder="1"/>
    <xf numFmtId="0" fontId="38" fillId="0" borderId="0" xfId="0" applyFont="1" applyAlignment="1">
      <alignment horizontal="left" vertical="center"/>
    </xf>
    <xf numFmtId="0" fontId="7" fillId="2" borderId="49" xfId="0" applyFont="1" applyFill="1" applyBorder="1" applyAlignment="1">
      <alignment wrapText="1"/>
    </xf>
    <xf numFmtId="0" fontId="7" fillId="2" borderId="55" xfId="0" applyFont="1" applyFill="1" applyBorder="1"/>
    <xf numFmtId="0" fontId="21" fillId="0" borderId="0" xfId="0" applyFont="1" applyAlignment="1">
      <alignment vertical="center"/>
    </xf>
    <xf numFmtId="0" fontId="40" fillId="0" borderId="0" xfId="0" applyFont="1" applyAlignment="1">
      <alignment horizontal="left"/>
    </xf>
    <xf numFmtId="0" fontId="41" fillId="0" borderId="0" xfId="0" applyFont="1" applyAlignment="1">
      <alignment horizontal="left"/>
    </xf>
    <xf numFmtId="0" fontId="36" fillId="0" borderId="0" xfId="0" applyFont="1" applyAlignment="1">
      <alignment horizontal="center" vertical="center"/>
    </xf>
    <xf numFmtId="10" fontId="36" fillId="0" borderId="0" xfId="0" applyNumberFormat="1" applyFont="1"/>
    <xf numFmtId="10" fontId="35" fillId="0" borderId="0" xfId="0" applyNumberFormat="1" applyFont="1"/>
    <xf numFmtId="9" fontId="35" fillId="0" borderId="0" xfId="0" applyNumberFormat="1" applyFont="1"/>
    <xf numFmtId="0" fontId="43" fillId="17" borderId="15" xfId="3" applyFont="1" applyFill="1" applyBorder="1" applyAlignment="1">
      <alignment horizontal="center" vertical="center"/>
    </xf>
    <xf numFmtId="0" fontId="43" fillId="17" borderId="60" xfId="3" applyFont="1" applyFill="1" applyBorder="1" applyAlignment="1">
      <alignment horizontal="center" vertical="center"/>
    </xf>
    <xf numFmtId="0" fontId="43" fillId="17" borderId="78" xfId="3" applyFont="1" applyFill="1" applyBorder="1" applyAlignment="1">
      <alignment horizontal="center" vertical="center" wrapText="1"/>
    </xf>
    <xf numFmtId="0" fontId="43" fillId="17" borderId="69" xfId="3" applyFont="1" applyFill="1" applyBorder="1" applyAlignment="1">
      <alignment horizontal="center"/>
    </xf>
    <xf numFmtId="0" fontId="43" fillId="17" borderId="60" xfId="3" applyFont="1" applyFill="1" applyBorder="1" applyAlignment="1">
      <alignment horizontal="center"/>
    </xf>
    <xf numFmtId="0" fontId="43" fillId="17" borderId="78" xfId="3" applyFont="1" applyFill="1" applyBorder="1" applyAlignment="1">
      <alignment horizontal="center"/>
    </xf>
    <xf numFmtId="166" fontId="45" fillId="0" borderId="1" xfId="3" applyNumberFormat="1" applyFont="1" applyBorder="1" applyAlignment="1">
      <alignment horizontal="right" wrapText="1"/>
    </xf>
    <xf numFmtId="169" fontId="45" fillId="0" borderId="1" xfId="3" applyNumberFormat="1" applyFont="1" applyBorder="1" applyAlignment="1">
      <alignment horizontal="right" wrapText="1"/>
    </xf>
    <xf numFmtId="169" fontId="44" fillId="0" borderId="1" xfId="3" applyNumberFormat="1" applyFont="1" applyBorder="1" applyAlignment="1">
      <alignment horizontal="center" wrapText="1"/>
    </xf>
    <xf numFmtId="0" fontId="7" fillId="8" borderId="66" xfId="0" applyFont="1" applyFill="1" applyBorder="1"/>
    <xf numFmtId="169" fontId="7" fillId="8" borderId="71" xfId="0" applyNumberFormat="1" applyFont="1" applyFill="1" applyBorder="1"/>
    <xf numFmtId="169" fontId="7" fillId="8" borderId="72" xfId="0" applyNumberFormat="1" applyFont="1" applyFill="1" applyBorder="1"/>
    <xf numFmtId="0" fontId="0" fillId="8" borderId="66" xfId="0" applyFill="1" applyBorder="1"/>
    <xf numFmtId="166" fontId="7" fillId="8" borderId="71" xfId="0" applyNumberFormat="1" applyFont="1" applyFill="1" applyBorder="1"/>
    <xf numFmtId="166" fontId="7" fillId="8" borderId="72" xfId="0" applyNumberFormat="1" applyFont="1" applyFill="1" applyBorder="1"/>
    <xf numFmtId="0" fontId="46" fillId="17" borderId="15" xfId="3" applyFont="1" applyFill="1" applyBorder="1" applyAlignment="1">
      <alignment horizontal="center"/>
    </xf>
    <xf numFmtId="0" fontId="46" fillId="17" borderId="60" xfId="3" applyFont="1" applyFill="1" applyBorder="1" applyAlignment="1">
      <alignment horizontal="center" wrapText="1"/>
    </xf>
    <xf numFmtId="0" fontId="46" fillId="17" borderId="60" xfId="3" applyFont="1" applyFill="1" applyBorder="1" applyAlignment="1">
      <alignment horizontal="center"/>
    </xf>
    <xf numFmtId="166" fontId="7" fillId="0" borderId="1" xfId="1" applyNumberFormat="1" applyFont="1" applyBorder="1"/>
    <xf numFmtId="166" fontId="0" fillId="0" borderId="1" xfId="1" applyNumberFormat="1" applyFont="1" applyBorder="1" applyAlignment="1">
      <alignment horizontal="center"/>
    </xf>
    <xf numFmtId="0" fontId="46" fillId="0" borderId="0" xfId="3" applyFont="1" applyAlignment="1">
      <alignment horizontal="center" vertical="center"/>
    </xf>
    <xf numFmtId="0" fontId="11" fillId="0" borderId="12" xfId="0" applyFont="1" applyBorder="1" applyAlignment="1" applyProtection="1">
      <alignment horizontal="center" vertical="center"/>
      <protection locked="0" hidden="1"/>
    </xf>
    <xf numFmtId="10" fontId="7" fillId="0" borderId="1" xfId="2" applyNumberFormat="1" applyFont="1" applyBorder="1"/>
    <xf numFmtId="0" fontId="44" fillId="0" borderId="0" xfId="3" applyFont="1" applyAlignment="1">
      <alignment wrapText="1"/>
    </xf>
    <xf numFmtId="168" fontId="47" fillId="0" borderId="0" xfId="3" applyNumberFormat="1" applyFont="1" applyAlignment="1">
      <alignment horizontal="right" wrapText="1"/>
    </xf>
    <xf numFmtId="0" fontId="44" fillId="0" borderId="0" xfId="3" applyFont="1" applyAlignment="1">
      <alignment horizontal="left" wrapText="1"/>
    </xf>
    <xf numFmtId="0" fontId="7" fillId="0" borderId="0" xfId="0" applyFont="1" applyAlignment="1">
      <alignment horizontal="center"/>
    </xf>
    <xf numFmtId="0" fontId="48" fillId="19" borderId="56" xfId="3" applyFont="1" applyFill="1" applyBorder="1" applyAlignment="1">
      <alignment horizontal="center"/>
    </xf>
    <xf numFmtId="0" fontId="48" fillId="19" borderId="38" xfId="3" applyFont="1" applyFill="1" applyBorder="1" applyAlignment="1">
      <alignment horizontal="center"/>
    </xf>
    <xf numFmtId="0" fontId="43" fillId="20" borderId="1" xfId="3" applyFont="1" applyFill="1" applyBorder="1" applyAlignment="1">
      <alignment horizontal="center" vertical="center"/>
    </xf>
    <xf numFmtId="0" fontId="43" fillId="20" borderId="38" xfId="3" applyFont="1" applyFill="1" applyBorder="1" applyAlignment="1">
      <alignment horizontal="center" vertical="center"/>
    </xf>
    <xf numFmtId="0" fontId="7" fillId="0" borderId="0" xfId="0" applyFont="1" applyAlignment="1">
      <alignment vertical="center" wrapText="1"/>
    </xf>
    <xf numFmtId="169" fontId="45" fillId="13" borderId="38" xfId="3" applyNumberFormat="1" applyFont="1" applyFill="1" applyBorder="1" applyAlignment="1">
      <alignment horizontal="right" wrapText="1"/>
    </xf>
    <xf numFmtId="9" fontId="7" fillId="18" borderId="71" xfId="0" applyNumberFormat="1" applyFont="1" applyFill="1" applyBorder="1" applyAlignment="1">
      <alignment horizontal="center" vertical="center"/>
    </xf>
    <xf numFmtId="0" fontId="37" fillId="0" borderId="56" xfId="0" applyFont="1" applyBorder="1" applyAlignment="1">
      <alignment horizontal="center"/>
    </xf>
    <xf numFmtId="0" fontId="37" fillId="0" borderId="1" xfId="0" applyFont="1" applyBorder="1" applyAlignment="1">
      <alignment horizontal="center"/>
    </xf>
    <xf numFmtId="0" fontId="37" fillId="0" borderId="38" xfId="0" applyFont="1" applyBorder="1" applyAlignment="1">
      <alignment horizontal="center"/>
    </xf>
    <xf numFmtId="0" fontId="0" fillId="3" borderId="55" xfId="0" applyFill="1" applyBorder="1" applyAlignment="1">
      <alignment horizontal="center"/>
    </xf>
    <xf numFmtId="0" fontId="0" fillId="3" borderId="59" xfId="0" applyFill="1" applyBorder="1" applyAlignment="1">
      <alignment horizontal="center"/>
    </xf>
    <xf numFmtId="0" fontId="0" fillId="3" borderId="52" xfId="0" applyFill="1" applyBorder="1" applyAlignment="1">
      <alignment horizontal="center"/>
    </xf>
    <xf numFmtId="10" fontId="0" fillId="0" borderId="0" xfId="2" applyNumberFormat="1" applyFont="1"/>
    <xf numFmtId="0" fontId="7" fillId="13" borderId="66" xfId="0" applyFont="1" applyFill="1" applyBorder="1"/>
    <xf numFmtId="169" fontId="7" fillId="13" borderId="72" xfId="0" applyNumberFormat="1" applyFont="1" applyFill="1" applyBorder="1"/>
    <xf numFmtId="0" fontId="32" fillId="0" borderId="0" xfId="0" applyFont="1" applyAlignment="1">
      <alignment vertical="center"/>
    </xf>
    <xf numFmtId="10" fontId="50" fillId="0" borderId="0" xfId="0" applyNumberFormat="1" applyFont="1"/>
    <xf numFmtId="0" fontId="0" fillId="3" borderId="12" xfId="0" applyFill="1" applyBorder="1" applyAlignment="1">
      <alignment horizontal="center"/>
    </xf>
    <xf numFmtId="0" fontId="0" fillId="3" borderId="1" xfId="0" applyFill="1" applyBorder="1" applyAlignment="1">
      <alignment horizontal="center"/>
    </xf>
    <xf numFmtId="0" fontId="7" fillId="0" borderId="30" xfId="0" applyFont="1" applyBorder="1" applyAlignment="1">
      <alignment horizontal="right"/>
    </xf>
    <xf numFmtId="0" fontId="51" fillId="0" borderId="49" xfId="0" applyFont="1" applyBorder="1"/>
    <xf numFmtId="0" fontId="51" fillId="10" borderId="11" xfId="0" applyFont="1" applyFill="1" applyBorder="1" applyAlignment="1">
      <alignment horizontal="center" vertical="center"/>
    </xf>
    <xf numFmtId="0" fontId="37" fillId="0" borderId="0" xfId="0" applyFont="1" applyAlignment="1">
      <alignment horizontal="center" vertical="center" wrapText="1"/>
    </xf>
    <xf numFmtId="0" fontId="7" fillId="0" borderId="1" xfId="0" applyFont="1" applyBorder="1" applyAlignment="1">
      <alignment horizontal="right"/>
    </xf>
    <xf numFmtId="0" fontId="51" fillId="0" borderId="56" xfId="0" applyFont="1" applyBorder="1"/>
    <xf numFmtId="0" fontId="51" fillId="10" borderId="38" xfId="0" applyFont="1" applyFill="1" applyBorder="1" applyAlignment="1">
      <alignment horizontal="center" vertical="center"/>
    </xf>
    <xf numFmtId="166" fontId="37" fillId="0" borderId="0" xfId="0" applyNumberFormat="1" applyFont="1" applyAlignment="1">
      <alignment horizontal="center" vertical="center"/>
    </xf>
    <xf numFmtId="0" fontId="51" fillId="0" borderId="1" xfId="0" applyFont="1" applyBorder="1" applyAlignment="1">
      <alignment horizontal="right"/>
    </xf>
    <xf numFmtId="10" fontId="37" fillId="10" borderId="66" xfId="0" applyNumberFormat="1" applyFont="1" applyFill="1" applyBorder="1" applyAlignment="1">
      <alignment horizontal="center" vertical="center"/>
    </xf>
    <xf numFmtId="10" fontId="37" fillId="10" borderId="71" xfId="0" applyNumberFormat="1" applyFont="1" applyFill="1" applyBorder="1" applyAlignment="1">
      <alignment horizontal="center" vertical="center"/>
    </xf>
    <xf numFmtId="0" fontId="51" fillId="0" borderId="66" xfId="0" applyFont="1" applyBorder="1"/>
    <xf numFmtId="0" fontId="51" fillId="0" borderId="71" xfId="0" applyFont="1" applyBorder="1" applyAlignment="1">
      <alignment horizontal="right"/>
    </xf>
    <xf numFmtId="0" fontId="51" fillId="0" borderId="0" xfId="0" applyFont="1" applyAlignment="1">
      <alignment horizontal="center" vertical="center"/>
    </xf>
    <xf numFmtId="0" fontId="51" fillId="0" borderId="0" xfId="0" applyFont="1" applyAlignment="1">
      <alignment horizontal="right"/>
    </xf>
    <xf numFmtId="0" fontId="52" fillId="0" borderId="0" xfId="0" applyFont="1" applyAlignment="1">
      <alignment horizontal="center"/>
    </xf>
    <xf numFmtId="0" fontId="46" fillId="17" borderId="60" xfId="3" applyFont="1" applyFill="1" applyBorder="1" applyAlignment="1">
      <alignment horizontal="left" vertical="center" wrapText="1"/>
    </xf>
    <xf numFmtId="10" fontId="36" fillId="2" borderId="71" xfId="0" applyNumberFormat="1" applyFont="1" applyFill="1" applyBorder="1" applyAlignment="1">
      <alignment horizontal="center"/>
    </xf>
    <xf numFmtId="10" fontId="35" fillId="2" borderId="71" xfId="0" applyNumberFormat="1" applyFont="1" applyFill="1" applyBorder="1" applyAlignment="1">
      <alignment horizontal="center"/>
    </xf>
    <xf numFmtId="9" fontId="35" fillId="2" borderId="72" xfId="0" applyNumberFormat="1" applyFont="1" applyFill="1" applyBorder="1" applyAlignment="1">
      <alignment horizontal="center"/>
    </xf>
    <xf numFmtId="0" fontId="46" fillId="0" borderId="7" xfId="3" applyFont="1" applyBorder="1" applyAlignment="1">
      <alignment wrapText="1"/>
    </xf>
    <xf numFmtId="169" fontId="49" fillId="0" borderId="8" xfId="3" applyNumberFormat="1" applyFont="1" applyBorder="1" applyAlignment="1">
      <alignment horizontal="right" wrapText="1"/>
    </xf>
    <xf numFmtId="10" fontId="0" fillId="18" borderId="66" xfId="2" applyNumberFormat="1" applyFont="1" applyFill="1" applyBorder="1" applyAlignment="1">
      <alignment horizontal="center" vertical="center"/>
    </xf>
    <xf numFmtId="166" fontId="7" fillId="18" borderId="72" xfId="0" applyNumberFormat="1" applyFont="1" applyFill="1" applyBorder="1" applyAlignment="1">
      <alignment horizontal="center"/>
    </xf>
    <xf numFmtId="0" fontId="37" fillId="18" borderId="56" xfId="0" applyFont="1" applyFill="1" applyBorder="1" applyAlignment="1">
      <alignment horizontal="center" vertical="center" wrapText="1"/>
    </xf>
    <xf numFmtId="0" fontId="0" fillId="3" borderId="13" xfId="0" applyFill="1" applyBorder="1" applyAlignment="1">
      <alignment horizontal="center"/>
    </xf>
    <xf numFmtId="166" fontId="0" fillId="0" borderId="38" xfId="1" applyNumberFormat="1" applyFont="1" applyBorder="1" applyAlignment="1">
      <alignment horizontal="center"/>
    </xf>
    <xf numFmtId="0" fontId="11" fillId="0" borderId="51" xfId="0" applyFont="1" applyBorder="1" applyAlignment="1" applyProtection="1">
      <alignment horizontal="center" vertical="center"/>
      <protection locked="0" hidden="1"/>
    </xf>
    <xf numFmtId="166" fontId="7" fillId="0" borderId="59" xfId="1" applyNumberFormat="1" applyFont="1" applyBorder="1"/>
    <xf numFmtId="0" fontId="0" fillId="8" borderId="70" xfId="0" applyFill="1" applyBorder="1" applyAlignment="1">
      <alignment vertical="center"/>
    </xf>
    <xf numFmtId="166" fontId="7" fillId="8" borderId="75" xfId="0" applyNumberFormat="1" applyFont="1" applyFill="1" applyBorder="1"/>
    <xf numFmtId="166" fontId="7" fillId="8" borderId="9" xfId="2" applyNumberFormat="1" applyFont="1" applyFill="1" applyBorder="1"/>
    <xf numFmtId="166" fontId="45" fillId="0" borderId="59" xfId="3" applyNumberFormat="1" applyFont="1" applyBorder="1" applyAlignment="1">
      <alignment horizontal="right" wrapText="1"/>
    </xf>
    <xf numFmtId="10" fontId="7" fillId="0" borderId="59" xfId="2" applyNumberFormat="1" applyFont="1" applyBorder="1"/>
    <xf numFmtId="166" fontId="0" fillId="0" borderId="59" xfId="1" applyNumberFormat="1" applyFont="1" applyBorder="1" applyAlignment="1">
      <alignment horizontal="center"/>
    </xf>
    <xf numFmtId="0" fontId="0" fillId="8" borderId="4" xfId="0" applyFill="1" applyBorder="1"/>
    <xf numFmtId="9" fontId="7" fillId="8" borderId="75" xfId="2" applyFont="1" applyFill="1" applyBorder="1"/>
    <xf numFmtId="166" fontId="7" fillId="8" borderId="9" xfId="0" applyNumberFormat="1" applyFont="1" applyFill="1" applyBorder="1"/>
    <xf numFmtId="0" fontId="51" fillId="0" borderId="54" xfId="0" applyFont="1" applyBorder="1" applyAlignment="1">
      <alignment vertical="center"/>
    </xf>
    <xf numFmtId="0" fontId="51" fillId="0" borderId="80" xfId="0" applyFont="1" applyBorder="1" applyAlignment="1">
      <alignment vertical="center"/>
    </xf>
    <xf numFmtId="0" fontId="51" fillId="0" borderId="79" xfId="0" applyFont="1" applyBorder="1" applyAlignment="1">
      <alignment vertical="center"/>
    </xf>
    <xf numFmtId="0" fontId="37" fillId="0" borderId="0" xfId="0" applyFont="1" applyAlignment="1">
      <alignment horizontal="center" vertical="center"/>
    </xf>
    <xf numFmtId="10" fontId="37" fillId="0" borderId="0" xfId="0" applyNumberFormat="1" applyFont="1" applyAlignment="1">
      <alignment horizontal="center" vertical="center"/>
    </xf>
    <xf numFmtId="0" fontId="37" fillId="21" borderId="49" xfId="0" applyFont="1" applyFill="1" applyBorder="1" applyAlignment="1">
      <alignment horizontal="center" vertical="center"/>
    </xf>
    <xf numFmtId="0" fontId="37" fillId="21" borderId="30" xfId="0" applyFont="1" applyFill="1" applyBorder="1" applyAlignment="1">
      <alignment horizontal="center" vertical="center"/>
    </xf>
    <xf numFmtId="0" fontId="37" fillId="21" borderId="73" xfId="0" applyFont="1" applyFill="1" applyBorder="1" applyAlignment="1">
      <alignment horizontal="center" vertical="center" wrapText="1"/>
    </xf>
    <xf numFmtId="10" fontId="37" fillId="10" borderId="67" xfId="0" applyNumberFormat="1" applyFont="1" applyFill="1" applyBorder="1" applyAlignment="1">
      <alignment horizontal="center" vertical="center"/>
    </xf>
    <xf numFmtId="0" fontId="37" fillId="21" borderId="36" xfId="0" applyFont="1" applyFill="1" applyBorder="1" applyAlignment="1">
      <alignment horizontal="center" vertical="center" wrapText="1"/>
    </xf>
    <xf numFmtId="10" fontId="13" fillId="0" borderId="76" xfId="0" applyNumberFormat="1" applyFont="1" applyBorder="1" applyAlignment="1">
      <alignment horizontal="center"/>
    </xf>
    <xf numFmtId="0" fontId="16" fillId="7" borderId="15"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16" fillId="7" borderId="22" xfId="0" applyFont="1" applyFill="1" applyBorder="1" applyAlignment="1">
      <alignment horizontal="center" vertical="center" wrapText="1"/>
    </xf>
    <xf numFmtId="166" fontId="7" fillId="9" borderId="79" xfId="0" applyNumberFormat="1" applyFont="1" applyFill="1" applyBorder="1"/>
    <xf numFmtId="166" fontId="7" fillId="9" borderId="45" xfId="0" applyNumberFormat="1" applyFont="1" applyFill="1" applyBorder="1"/>
    <xf numFmtId="166" fontId="7" fillId="9" borderId="46" xfId="0" applyNumberFormat="1" applyFont="1" applyFill="1" applyBorder="1" applyAlignment="1">
      <alignment vertical="center"/>
    </xf>
    <xf numFmtId="166" fontId="7" fillId="9" borderId="28" xfId="0" applyNumberFormat="1" applyFont="1" applyFill="1" applyBorder="1" applyAlignment="1">
      <alignment vertical="center"/>
    </xf>
    <xf numFmtId="0" fontId="36" fillId="2" borderId="1" xfId="0" applyFont="1" applyFill="1" applyBorder="1" applyAlignment="1">
      <alignment horizontal="center" vertical="center" wrapText="1"/>
    </xf>
    <xf numFmtId="0" fontId="36" fillId="2" borderId="1" xfId="0" applyFont="1" applyFill="1" applyBorder="1" applyAlignment="1">
      <alignment horizontal="center"/>
    </xf>
    <xf numFmtId="0" fontId="36" fillId="2" borderId="38" xfId="0" applyFont="1" applyFill="1" applyBorder="1" applyAlignment="1">
      <alignment horizontal="center"/>
    </xf>
    <xf numFmtId="166" fontId="7" fillId="0" borderId="1" xfId="1" applyNumberFormat="1" applyFont="1" applyFill="1" applyBorder="1"/>
    <xf numFmtId="169" fontId="45" fillId="0" borderId="38" xfId="3" applyNumberFormat="1" applyFont="1" applyBorder="1" applyAlignment="1">
      <alignment horizontal="right" wrapText="1"/>
    </xf>
    <xf numFmtId="0" fontId="61" fillId="0" borderId="0" xfId="0" applyFont="1" applyAlignment="1">
      <alignment horizontal="center" vertical="center"/>
    </xf>
    <xf numFmtId="0" fontId="56" fillId="0" borderId="1" xfId="0" applyFont="1" applyBorder="1" applyAlignment="1">
      <alignment horizontal="center" vertical="center" wrapText="1"/>
    </xf>
    <xf numFmtId="0" fontId="22" fillId="22" borderId="1" xfId="0" applyFont="1" applyFill="1" applyBorder="1" applyAlignment="1">
      <alignment horizontal="center" vertical="center" wrapText="1"/>
    </xf>
    <xf numFmtId="9" fontId="22" fillId="8" borderId="1" xfId="0" applyNumberFormat="1" applyFont="1" applyFill="1" applyBorder="1" applyAlignment="1">
      <alignment horizontal="center" vertical="center" wrapText="1"/>
    </xf>
    <xf numFmtId="168" fontId="58" fillId="8" borderId="1" xfId="0" applyNumberFormat="1" applyFont="1" applyFill="1" applyBorder="1" applyAlignment="1">
      <alignment horizontal="center" vertical="center" wrapText="1"/>
    </xf>
    <xf numFmtId="9" fontId="59" fillId="8" borderId="38" xfId="0" applyNumberFormat="1" applyFont="1" applyFill="1" applyBorder="1" applyAlignment="1">
      <alignment horizontal="center" vertical="center" wrapText="1"/>
    </xf>
    <xf numFmtId="0" fontId="60" fillId="8" borderId="71" xfId="0" applyFont="1" applyFill="1" applyBorder="1" applyAlignment="1">
      <alignment horizontal="center" vertical="center" wrapText="1"/>
    </xf>
    <xf numFmtId="0" fontId="60" fillId="8" borderId="72" xfId="0" applyFont="1" applyFill="1" applyBorder="1" applyAlignment="1">
      <alignment horizontal="center" vertical="center" wrapText="1"/>
    </xf>
    <xf numFmtId="168" fontId="0" fillId="0" borderId="0" xfId="0" applyNumberFormat="1" applyAlignment="1">
      <alignment horizontal="center"/>
    </xf>
    <xf numFmtId="0" fontId="0" fillId="15" borderId="0" xfId="0" applyFill="1"/>
    <xf numFmtId="168" fontId="22" fillId="16" borderId="1" xfId="0" applyNumberFormat="1" applyFont="1" applyFill="1" applyBorder="1" applyAlignment="1" applyProtection="1">
      <alignment horizontal="center" vertical="center" wrapText="1"/>
      <protection locked="0"/>
    </xf>
    <xf numFmtId="0" fontId="57" fillId="0" borderId="14" xfId="0" applyFont="1" applyBorder="1" applyAlignment="1" applyProtection="1">
      <alignment vertical="center" wrapText="1"/>
      <protection locked="0"/>
    </xf>
    <xf numFmtId="9" fontId="22" fillId="22" borderId="1" xfId="0" applyNumberFormat="1" applyFont="1" applyFill="1" applyBorder="1" applyAlignment="1">
      <alignment horizontal="center" vertical="center" wrapText="1"/>
    </xf>
    <xf numFmtId="9" fontId="22" fillId="22" borderId="38" xfId="0" applyNumberFormat="1" applyFont="1" applyFill="1" applyBorder="1" applyAlignment="1">
      <alignment horizontal="center" vertical="center" wrapText="1"/>
    </xf>
    <xf numFmtId="9" fontId="59" fillId="8" borderId="1" xfId="2" applyFont="1" applyFill="1" applyBorder="1" applyAlignment="1" applyProtection="1">
      <alignment horizontal="center" vertical="center" wrapText="1"/>
    </xf>
    <xf numFmtId="9" fontId="22" fillId="8" borderId="1" xfId="2" applyFont="1" applyFill="1" applyBorder="1" applyAlignment="1" applyProtection="1">
      <alignment horizontal="center" vertical="center" wrapText="1"/>
    </xf>
    <xf numFmtId="168" fontId="21" fillId="16" borderId="1" xfId="0" applyNumberFormat="1" applyFont="1" applyFill="1" applyBorder="1" applyAlignment="1" applyProtection="1">
      <alignment horizontal="center" vertical="center" wrapText="1"/>
      <protection locked="0"/>
    </xf>
    <xf numFmtId="168" fontId="21" fillId="8" borderId="1" xfId="0" applyNumberFormat="1" applyFont="1" applyFill="1" applyBorder="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vertical="center"/>
    </xf>
    <xf numFmtId="9" fontId="22" fillId="22" borderId="81" xfId="0" applyNumberFormat="1" applyFont="1" applyFill="1" applyBorder="1" applyAlignment="1">
      <alignment horizontal="center" vertical="center" wrapText="1"/>
    </xf>
    <xf numFmtId="9" fontId="59" fillId="8" borderId="81" xfId="2" applyFont="1" applyFill="1" applyBorder="1" applyAlignment="1" applyProtection="1">
      <alignment horizontal="center" vertical="center" wrapText="1"/>
    </xf>
    <xf numFmtId="0" fontId="60" fillId="8" borderId="67" xfId="0" applyFont="1" applyFill="1" applyBorder="1" applyAlignment="1">
      <alignment horizontal="center" vertical="center" wrapText="1"/>
    </xf>
    <xf numFmtId="0" fontId="0" fillId="13" borderId="1" xfId="0" applyFill="1" applyBorder="1" applyAlignment="1" applyProtection="1">
      <alignment wrapText="1"/>
      <protection locked="0"/>
    </xf>
    <xf numFmtId="0" fontId="13" fillId="0" borderId="60" xfId="0" applyFont="1" applyBorder="1" applyAlignment="1" applyProtection="1">
      <alignment horizontal="center" vertical="center" wrapText="1"/>
      <protection locked="0"/>
    </xf>
    <xf numFmtId="168" fontId="58" fillId="8" borderId="59" xfId="0" applyNumberFormat="1" applyFont="1" applyFill="1" applyBorder="1" applyAlignment="1">
      <alignment horizontal="center" vertical="center" wrapText="1"/>
    </xf>
    <xf numFmtId="0" fontId="22" fillId="22" borderId="59" xfId="0" applyFont="1" applyFill="1" applyBorder="1" applyAlignment="1">
      <alignment horizontal="center" vertical="center" wrapText="1"/>
    </xf>
    <xf numFmtId="9" fontId="22" fillId="22" borderId="59" xfId="0" applyNumberFormat="1" applyFont="1" applyFill="1" applyBorder="1" applyAlignment="1">
      <alignment horizontal="center" vertical="center" wrapText="1"/>
    </xf>
    <xf numFmtId="9" fontId="22" fillId="22" borderId="82" xfId="0" applyNumberFormat="1" applyFont="1" applyFill="1" applyBorder="1" applyAlignment="1">
      <alignment horizontal="center" vertical="center" wrapText="1"/>
    </xf>
    <xf numFmtId="9" fontId="22" fillId="22" borderId="52" xfId="0" applyNumberFormat="1" applyFont="1" applyFill="1" applyBorder="1" applyAlignment="1">
      <alignment horizontal="center" vertical="center" wrapText="1"/>
    </xf>
    <xf numFmtId="0" fontId="7" fillId="0" borderId="12" xfId="0" applyFont="1" applyBorder="1" applyAlignment="1">
      <alignment vertical="center"/>
    </xf>
    <xf numFmtId="0" fontId="0" fillId="0" borderId="12" xfId="0" applyBorder="1" applyAlignment="1">
      <alignment vertical="center"/>
    </xf>
    <xf numFmtId="168" fontId="21" fillId="8" borderId="30" xfId="0" applyNumberFormat="1" applyFont="1" applyFill="1" applyBorder="1" applyAlignment="1">
      <alignment horizontal="center" vertical="center" wrapText="1"/>
    </xf>
    <xf numFmtId="9" fontId="22" fillId="22" borderId="30" xfId="0" applyNumberFormat="1" applyFont="1" applyFill="1" applyBorder="1" applyAlignment="1">
      <alignment horizontal="center" vertical="center" wrapText="1"/>
    </xf>
    <xf numFmtId="9" fontId="22" fillId="8" borderId="73" xfId="0" applyNumberFormat="1" applyFont="1" applyFill="1" applyBorder="1" applyAlignment="1">
      <alignment horizontal="center" vertical="center" wrapText="1"/>
    </xf>
    <xf numFmtId="9" fontId="22" fillId="8" borderId="11" xfId="0" applyNumberFormat="1" applyFont="1" applyFill="1" applyBorder="1" applyAlignment="1">
      <alignment horizontal="center" vertical="center" wrapText="1"/>
    </xf>
    <xf numFmtId="0" fontId="7" fillId="8" borderId="12" xfId="0" applyFont="1" applyFill="1" applyBorder="1" applyAlignment="1">
      <alignment horizontal="left" vertical="center"/>
    </xf>
    <xf numFmtId="0" fontId="7" fillId="8" borderId="14" xfId="0" applyFont="1" applyFill="1" applyBorder="1" applyAlignment="1">
      <alignment horizontal="left" vertical="center"/>
    </xf>
    <xf numFmtId="9" fontId="22" fillId="8" borderId="52" xfId="0" applyNumberFormat="1" applyFont="1" applyFill="1" applyBorder="1" applyAlignment="1">
      <alignment horizontal="center" vertical="center" wrapText="1"/>
    </xf>
    <xf numFmtId="9" fontId="22" fillId="8" borderId="83" xfId="0" applyNumberFormat="1" applyFont="1" applyFill="1" applyBorder="1" applyAlignment="1">
      <alignment horizontal="center" vertical="center" wrapText="1"/>
    </xf>
    <xf numFmtId="9" fontId="22" fillId="8" borderId="78" xfId="0" applyNumberFormat="1" applyFont="1" applyFill="1" applyBorder="1" applyAlignment="1">
      <alignment horizontal="center" vertical="center" wrapText="1"/>
    </xf>
    <xf numFmtId="0" fontId="0" fillId="0" borderId="1" xfId="0" applyBorder="1" applyAlignment="1" applyProtection="1">
      <alignment horizontal="center" wrapText="1"/>
      <protection locked="0"/>
    </xf>
    <xf numFmtId="0" fontId="2" fillId="13" borderId="1" xfId="0" applyFont="1" applyFill="1" applyBorder="1" applyAlignment="1">
      <alignment horizontal="center"/>
    </xf>
    <xf numFmtId="0" fontId="0" fillId="13" borderId="81" xfId="0" applyFill="1" applyBorder="1" applyAlignment="1" applyProtection="1">
      <alignment horizontal="center" wrapText="1"/>
      <protection locked="0"/>
    </xf>
    <xf numFmtId="0" fontId="0" fillId="13" borderId="14" xfId="0" applyFill="1" applyBorder="1" applyAlignment="1" applyProtection="1">
      <alignment horizontal="center" wrapText="1"/>
      <protection locked="0"/>
    </xf>
    <xf numFmtId="0" fontId="0" fillId="13" borderId="81" xfId="0" applyFill="1" applyBorder="1" applyAlignment="1" applyProtection="1">
      <alignment horizontal="center" vertical="center" wrapText="1"/>
      <protection locked="0"/>
    </xf>
    <xf numFmtId="0" fontId="0" fillId="13" borderId="14" xfId="0" applyFill="1" applyBorder="1" applyAlignment="1" applyProtection="1">
      <alignment horizontal="center" vertical="center" wrapText="1"/>
      <protection locked="0"/>
    </xf>
    <xf numFmtId="0" fontId="2" fillId="13" borderId="1" xfId="0" applyFont="1" applyFill="1" applyBorder="1" applyAlignment="1">
      <alignment horizontal="left"/>
    </xf>
    <xf numFmtId="0" fontId="2" fillId="13" borderId="60" xfId="0" applyFont="1" applyFill="1" applyBorder="1" applyAlignment="1">
      <alignment vertical="center"/>
    </xf>
    <xf numFmtId="0" fontId="56" fillId="0" borderId="59" xfId="0" applyFont="1" applyBorder="1" applyAlignment="1">
      <alignment horizontal="center" vertical="center" wrapText="1"/>
    </xf>
    <xf numFmtId="0" fontId="56" fillId="0" borderId="60" xfId="0" applyFont="1" applyBorder="1" applyAlignment="1">
      <alignment horizontal="center" vertical="center" wrapText="1"/>
    </xf>
    <xf numFmtId="0" fontId="56" fillId="0" borderId="0" xfId="0" applyFont="1" applyAlignment="1">
      <alignment horizontal="left" vertical="center" wrapText="1"/>
    </xf>
    <xf numFmtId="168" fontId="60" fillId="8" borderId="67" xfId="0" applyNumberFormat="1" applyFont="1" applyFill="1" applyBorder="1" applyAlignment="1">
      <alignment horizontal="center" vertical="center" wrapText="1"/>
    </xf>
    <xf numFmtId="168" fontId="60" fillId="8" borderId="77" xfId="0" applyNumberFormat="1" applyFont="1" applyFill="1" applyBorder="1" applyAlignment="1">
      <alignment horizontal="center" vertical="center" wrapText="1"/>
    </xf>
    <xf numFmtId="0" fontId="58" fillId="23" borderId="10" xfId="0" applyFont="1" applyFill="1" applyBorder="1" applyAlignment="1">
      <alignment horizontal="left" vertical="center" wrapText="1"/>
    </xf>
    <xf numFmtId="0" fontId="58" fillId="23" borderId="24" xfId="0" applyFont="1" applyFill="1" applyBorder="1" applyAlignment="1">
      <alignment horizontal="left" vertical="center" wrapText="1"/>
    </xf>
    <xf numFmtId="0" fontId="58" fillId="23" borderId="18" xfId="0" applyFont="1" applyFill="1" applyBorder="1" applyAlignment="1">
      <alignment horizontal="left" vertical="center" wrapText="1"/>
    </xf>
    <xf numFmtId="0" fontId="7" fillId="0" borderId="51" xfId="0" applyFont="1" applyBorder="1" applyAlignment="1">
      <alignment horizontal="left" vertical="center"/>
    </xf>
    <xf numFmtId="0" fontId="7" fillId="0" borderId="26" xfId="0" applyFont="1" applyBorder="1" applyAlignment="1">
      <alignment horizontal="left" vertical="center"/>
    </xf>
    <xf numFmtId="0" fontId="7" fillId="0" borderId="15" xfId="0" applyFont="1" applyBorder="1" applyAlignment="1">
      <alignment horizontal="left" vertical="center"/>
    </xf>
    <xf numFmtId="0" fontId="7" fillId="0" borderId="61" xfId="0" applyFont="1" applyBorder="1" applyAlignment="1">
      <alignment horizontal="left" vertical="center"/>
    </xf>
    <xf numFmtId="0" fontId="56" fillId="8" borderId="56" xfId="0" applyFont="1" applyFill="1" applyBorder="1" applyAlignment="1">
      <alignment horizontal="left" vertical="center" wrapText="1"/>
    </xf>
    <xf numFmtId="0" fontId="56" fillId="8" borderId="1" xfId="0" applyFont="1" applyFill="1" applyBorder="1" applyAlignment="1">
      <alignment horizontal="left" vertical="center" wrapText="1"/>
    </xf>
    <xf numFmtId="0" fontId="56" fillId="8" borderId="49" xfId="0" applyFont="1" applyFill="1" applyBorder="1" applyAlignment="1">
      <alignment horizontal="left" vertical="center" wrapText="1"/>
    </xf>
    <xf numFmtId="0" fontId="56" fillId="8" borderId="30" xfId="0" applyFont="1" applyFill="1" applyBorder="1" applyAlignment="1">
      <alignment horizontal="left" vertical="center" wrapText="1"/>
    </xf>
    <xf numFmtId="0" fontId="56" fillId="8" borderId="66" xfId="0" applyFont="1" applyFill="1" applyBorder="1" applyAlignment="1">
      <alignment horizontal="left" vertical="center" wrapText="1"/>
    </xf>
    <xf numFmtId="0" fontId="56" fillId="8" borderId="71" xfId="0" applyFont="1" applyFill="1" applyBorder="1" applyAlignment="1">
      <alignment horizontal="left" vertical="center" wrapText="1"/>
    </xf>
    <xf numFmtId="0" fontId="56" fillId="0" borderId="1"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78" xfId="0" applyFont="1" applyBorder="1" applyAlignment="1">
      <alignment horizontal="center" vertical="center" wrapText="1"/>
    </xf>
    <xf numFmtId="0" fontId="56" fillId="8" borderId="51" xfId="0" applyFont="1" applyFill="1" applyBorder="1" applyAlignment="1">
      <alignment horizontal="left" vertical="center" wrapText="1"/>
    </xf>
    <xf numFmtId="0" fontId="56" fillId="8" borderId="26" xfId="0" applyFont="1" applyFill="1" applyBorder="1" applyAlignment="1">
      <alignment horizontal="left"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17" xfId="0" applyFont="1" applyBorder="1" applyAlignment="1">
      <alignment horizontal="center" vertical="center" wrapText="1"/>
    </xf>
    <xf numFmtId="0" fontId="0" fillId="0" borderId="59" xfId="0" applyBorder="1" applyAlignment="1">
      <alignment horizontal="center" vertical="center"/>
    </xf>
    <xf numFmtId="0" fontId="16" fillId="12" borderId="10" xfId="0" applyFont="1" applyFill="1" applyBorder="1" applyAlignment="1">
      <alignment horizontal="left" vertical="center" indent="1"/>
    </xf>
    <xf numFmtId="0" fontId="16" fillId="12" borderId="18" xfId="0" applyFont="1" applyFill="1" applyBorder="1" applyAlignment="1">
      <alignment horizontal="left" vertical="center" indent="1"/>
    </xf>
    <xf numFmtId="0" fontId="38" fillId="0" borderId="0" xfId="0" applyFont="1" applyAlignment="1">
      <alignment horizontal="left" vertical="center"/>
    </xf>
    <xf numFmtId="0" fontId="0" fillId="16" borderId="30" xfId="0" applyFill="1" applyBorder="1" applyAlignment="1">
      <alignment horizontal="center" vertical="center"/>
    </xf>
    <xf numFmtId="0" fontId="39" fillId="2" borderId="30" xfId="0" applyFont="1" applyFill="1" applyBorder="1" applyAlignment="1">
      <alignment horizontal="center" vertical="center"/>
    </xf>
    <xf numFmtId="0" fontId="39" fillId="2" borderId="59" xfId="0" applyFont="1" applyFill="1" applyBorder="1" applyAlignment="1">
      <alignment horizontal="center" vertical="center"/>
    </xf>
    <xf numFmtId="0" fontId="21" fillId="8" borderId="11" xfId="0" applyFont="1" applyFill="1" applyBorder="1" applyAlignment="1">
      <alignment horizontal="center" vertical="center"/>
    </xf>
    <xf numFmtId="0" fontId="21" fillId="8" borderId="5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74" xfId="0" applyFont="1"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16" borderId="4" xfId="0" applyFill="1" applyBorder="1" applyAlignment="1">
      <alignment horizontal="center" vertical="center"/>
    </xf>
    <xf numFmtId="0" fontId="0" fillId="16" borderId="6" xfId="0" applyFill="1" applyBorder="1" applyAlignment="1">
      <alignment horizontal="center" vertical="center"/>
    </xf>
    <xf numFmtId="0" fontId="16" fillId="0" borderId="4"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4" fillId="18" borderId="10" xfId="0" applyFont="1" applyFill="1" applyBorder="1" applyAlignment="1">
      <alignment horizontal="center"/>
    </xf>
    <xf numFmtId="0" fontId="4" fillId="18" borderId="24" xfId="0" applyFont="1" applyFill="1" applyBorder="1" applyAlignment="1">
      <alignment horizontal="center"/>
    </xf>
    <xf numFmtId="0" fontId="4" fillId="18" borderId="18" xfId="0" applyFont="1" applyFill="1" applyBorder="1" applyAlignment="1">
      <alignment horizontal="center"/>
    </xf>
    <xf numFmtId="0" fontId="53" fillId="7" borderId="31" xfId="0" applyFont="1" applyFill="1" applyBorder="1" applyAlignment="1">
      <alignment horizontal="center" wrapText="1"/>
    </xf>
    <xf numFmtId="0" fontId="53" fillId="7" borderId="50" xfId="0" applyFont="1" applyFill="1" applyBorder="1" applyAlignment="1">
      <alignment horizontal="center" wrapText="1"/>
    </xf>
    <xf numFmtId="0" fontId="20" fillId="7" borderId="7" xfId="0" applyFont="1" applyFill="1" applyBorder="1" applyAlignment="1">
      <alignment horizontal="center" vertical="center"/>
    </xf>
    <xf numFmtId="0" fontId="20" fillId="7" borderId="8" xfId="0" applyFont="1" applyFill="1" applyBorder="1" applyAlignment="1">
      <alignment horizontal="center" vertical="center"/>
    </xf>
    <xf numFmtId="0" fontId="20" fillId="7" borderId="20" xfId="0" applyFont="1" applyFill="1" applyBorder="1" applyAlignment="1">
      <alignment horizontal="center" vertical="center"/>
    </xf>
    <xf numFmtId="0" fontId="20" fillId="7" borderId="0" xfId="0" applyFont="1" applyFill="1" applyAlignment="1">
      <alignment horizontal="center" vertical="center"/>
    </xf>
    <xf numFmtId="0" fontId="40" fillId="0" borderId="0" xfId="0" applyFont="1" applyAlignment="1">
      <alignment horizontal="left"/>
    </xf>
    <xf numFmtId="0" fontId="36" fillId="2" borderId="55" xfId="0" applyFont="1" applyFill="1" applyBorder="1" applyAlignment="1">
      <alignment horizontal="center" vertical="center" wrapText="1"/>
    </xf>
    <xf numFmtId="0" fontId="36" fillId="2" borderId="79" xfId="0" applyFont="1" applyFill="1" applyBorder="1" applyAlignment="1">
      <alignment horizontal="center" vertical="center"/>
    </xf>
    <xf numFmtId="0" fontId="16" fillId="0" borderId="70" xfId="0" applyFont="1" applyBorder="1" applyAlignment="1">
      <alignment horizontal="center"/>
    </xf>
    <xf numFmtId="0" fontId="16" fillId="0" borderId="75" xfId="0" applyFont="1" applyBorder="1" applyAlignment="1">
      <alignment horizontal="center"/>
    </xf>
    <xf numFmtId="0" fontId="16" fillId="0" borderId="9" xfId="0" applyFont="1" applyBorder="1" applyAlignment="1">
      <alignment horizontal="center"/>
    </xf>
    <xf numFmtId="166" fontId="0" fillId="0" borderId="38" xfId="0" applyNumberFormat="1" applyBorder="1" applyAlignment="1">
      <alignment horizontal="center" vertical="center"/>
    </xf>
    <xf numFmtId="0" fontId="0" fillId="0" borderId="38" xfId="0" applyBorder="1" applyAlignment="1">
      <alignment horizontal="center" vertical="center"/>
    </xf>
    <xf numFmtId="0" fontId="0" fillId="0" borderId="52" xfId="0" applyBorder="1" applyAlignment="1">
      <alignment horizontal="center" vertical="center"/>
    </xf>
    <xf numFmtId="0" fontId="46" fillId="0" borderId="0" xfId="3" applyFont="1" applyAlignment="1">
      <alignment horizontal="center" vertical="center" wrapText="1"/>
    </xf>
    <xf numFmtId="0" fontId="7" fillId="0" borderId="0" xfId="0" applyFont="1" applyAlignment="1">
      <alignment horizontal="center" vertical="center"/>
    </xf>
    <xf numFmtId="0" fontId="7" fillId="0" borderId="66" xfId="0" applyFont="1" applyBorder="1" applyAlignment="1">
      <alignment horizontal="center"/>
    </xf>
    <xf numFmtId="0" fontId="7" fillId="0" borderId="71" xfId="0" applyFont="1" applyBorder="1" applyAlignment="1">
      <alignment horizontal="center"/>
    </xf>
    <xf numFmtId="0" fontId="7" fillId="0" borderId="72" xfId="0" applyFont="1" applyBorder="1" applyAlignment="1">
      <alignment horizontal="center"/>
    </xf>
    <xf numFmtId="0" fontId="16" fillId="7" borderId="10"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7" fillId="0" borderId="64" xfId="0" applyFont="1" applyBorder="1" applyAlignment="1">
      <alignment horizontal="center"/>
    </xf>
    <xf numFmtId="0" fontId="7" fillId="0" borderId="68" xfId="0" applyFont="1" applyBorder="1" applyAlignment="1">
      <alignment horizontal="center"/>
    </xf>
    <xf numFmtId="0" fontId="7" fillId="0" borderId="65" xfId="0" applyFont="1" applyBorder="1" applyAlignment="1">
      <alignment horizontal="center"/>
    </xf>
    <xf numFmtId="0" fontId="16" fillId="7" borderId="49" xfId="0" applyFont="1" applyFill="1" applyBorder="1" applyAlignment="1">
      <alignment horizontal="center" vertical="center" wrapText="1"/>
    </xf>
    <xf numFmtId="0" fontId="16" fillId="7" borderId="30"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20" fillId="7" borderId="4" xfId="0" applyFont="1" applyFill="1" applyBorder="1" applyAlignment="1">
      <alignment horizontal="center" vertical="center"/>
    </xf>
    <xf numFmtId="0" fontId="20" fillId="7" borderId="5" xfId="0" applyFont="1" applyFill="1" applyBorder="1" applyAlignment="1">
      <alignment horizontal="center" vertical="center"/>
    </xf>
    <xf numFmtId="0" fontId="20" fillId="7" borderId="6" xfId="0" applyFont="1" applyFill="1" applyBorder="1" applyAlignment="1">
      <alignment horizontal="center" vertical="center"/>
    </xf>
    <xf numFmtId="0" fontId="2" fillId="3" borderId="47" xfId="0" applyFont="1" applyFill="1" applyBorder="1" applyAlignment="1" applyProtection="1">
      <alignment horizontal="left"/>
      <protection locked="0"/>
    </xf>
    <xf numFmtId="0" fontId="2" fillId="3" borderId="25" xfId="0" applyFont="1" applyFill="1" applyBorder="1" applyAlignment="1" applyProtection="1">
      <alignment horizontal="left"/>
      <protection locked="0"/>
    </xf>
    <xf numFmtId="0" fontId="2" fillId="13" borderId="47" xfId="0" applyFont="1" applyFill="1" applyBorder="1" applyAlignment="1">
      <alignment horizontal="left"/>
    </xf>
    <xf numFmtId="0" fontId="2" fillId="13" borderId="25" xfId="0" applyFont="1" applyFill="1" applyBorder="1" applyAlignment="1">
      <alignment horizontal="left"/>
    </xf>
    <xf numFmtId="0" fontId="2" fillId="3" borderId="23" xfId="0" applyFont="1" applyFill="1" applyBorder="1" applyAlignment="1" applyProtection="1">
      <alignment horizontal="left"/>
      <protection locked="0"/>
    </xf>
    <xf numFmtId="0" fontId="2" fillId="13" borderId="47" xfId="0" applyFont="1" applyFill="1" applyBorder="1" applyAlignment="1">
      <alignment horizontal="left" vertical="top"/>
    </xf>
    <xf numFmtId="0" fontId="2" fillId="13" borderId="25" xfId="0" applyFont="1" applyFill="1" applyBorder="1" applyAlignment="1">
      <alignment horizontal="left" vertical="top"/>
    </xf>
    <xf numFmtId="0" fontId="5" fillId="13" borderId="16" xfId="0" applyFont="1" applyFill="1" applyBorder="1" applyAlignment="1">
      <alignment horizontal="center"/>
    </xf>
    <xf numFmtId="0" fontId="2" fillId="13" borderId="23" xfId="0" applyFont="1" applyFill="1" applyBorder="1" applyAlignment="1">
      <alignment horizontal="center" vertical="center"/>
    </xf>
    <xf numFmtId="0" fontId="2" fillId="3" borderId="23" xfId="0" applyFont="1" applyFill="1" applyBorder="1" applyAlignment="1" applyProtection="1">
      <alignment horizontal="left" vertical="center"/>
      <protection locked="0"/>
    </xf>
    <xf numFmtId="0" fontId="7" fillId="12" borderId="47" xfId="0" applyFont="1" applyFill="1" applyBorder="1" applyAlignment="1">
      <alignment horizontal="center"/>
    </xf>
    <xf numFmtId="0" fontId="7" fillId="12" borderId="48" xfId="0" applyFont="1" applyFill="1" applyBorder="1" applyAlignment="1">
      <alignment horizontal="center"/>
    </xf>
    <xf numFmtId="0" fontId="4" fillId="12" borderId="47" xfId="0" applyFont="1" applyFill="1" applyBorder="1" applyAlignment="1">
      <alignment horizontal="center" wrapText="1"/>
    </xf>
    <xf numFmtId="0" fontId="4" fillId="12" borderId="48" xfId="0" applyFont="1" applyFill="1" applyBorder="1" applyAlignment="1">
      <alignment horizontal="center" wrapText="1"/>
    </xf>
    <xf numFmtId="0" fontId="31" fillId="0" borderId="47" xfId="0" applyFont="1" applyBorder="1" applyAlignment="1" applyProtection="1">
      <alignment horizontal="center" wrapText="1"/>
      <protection locked="0"/>
    </xf>
    <xf numFmtId="0" fontId="31" fillId="0" borderId="48" xfId="0" applyFont="1" applyBorder="1" applyAlignment="1" applyProtection="1">
      <alignment horizontal="center" wrapText="1"/>
      <protection locked="0"/>
    </xf>
    <xf numFmtId="0" fontId="7" fillId="12" borderId="25" xfId="0" applyFont="1" applyFill="1" applyBorder="1" applyAlignment="1">
      <alignment horizontal="center"/>
    </xf>
    <xf numFmtId="0" fontId="31" fillId="0" borderId="25" xfId="0" applyFont="1" applyBorder="1" applyAlignment="1" applyProtection="1">
      <alignment horizontal="center" wrapText="1"/>
      <protection locked="0"/>
    </xf>
    <xf numFmtId="0" fontId="25" fillId="0" borderId="47" xfId="0" applyFont="1" applyBorder="1" applyAlignment="1">
      <alignment horizontal="center"/>
    </xf>
    <xf numFmtId="0" fontId="25" fillId="0" borderId="25" xfId="0" applyFont="1" applyBorder="1" applyAlignment="1">
      <alignment horizontal="center"/>
    </xf>
    <xf numFmtId="2" fontId="14" fillId="0" borderId="47" xfId="0" applyNumberFormat="1" applyFont="1" applyBorder="1" applyAlignment="1">
      <alignment horizontal="center"/>
    </xf>
    <xf numFmtId="2" fontId="14" fillId="0" borderId="25" xfId="0" applyNumberFormat="1" applyFont="1" applyBorder="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6" fillId="0" borderId="0" xfId="0" applyFont="1" applyAlignment="1">
      <alignment horizontal="center" wrapText="1"/>
    </xf>
    <xf numFmtId="0" fontId="12" fillId="0" borderId="0" xfId="0" applyFont="1" applyAlignment="1">
      <alignment horizontal="center" wrapText="1"/>
    </xf>
    <xf numFmtId="166" fontId="0" fillId="6" borderId="53" xfId="1" applyNumberFormat="1" applyFont="1" applyFill="1" applyBorder="1" applyAlignment="1">
      <alignment horizontal="center" vertical="center"/>
    </xf>
    <xf numFmtId="166" fontId="0" fillId="6" borderId="29" xfId="1" applyNumberFormat="1" applyFont="1" applyFill="1" applyBorder="1" applyAlignment="1">
      <alignment horizontal="center" vertical="center"/>
    </xf>
    <xf numFmtId="166" fontId="0" fillId="6" borderId="62" xfId="1" applyNumberFormat="1" applyFont="1" applyFill="1" applyBorder="1" applyAlignment="1">
      <alignment horizontal="center" vertical="center"/>
    </xf>
    <xf numFmtId="0" fontId="3" fillId="0" borderId="3" xfId="0" applyFont="1" applyBorder="1" applyAlignment="1">
      <alignment horizontal="center" vertical="center"/>
    </xf>
    <xf numFmtId="0" fontId="8" fillId="0" borderId="3" xfId="0" applyFont="1" applyBorder="1" applyAlignment="1">
      <alignment horizontal="center" vertical="center"/>
    </xf>
    <xf numFmtId="0" fontId="30" fillId="0" borderId="0" xfId="0" applyFont="1" applyAlignment="1" applyProtection="1">
      <alignment horizontal="center" vertical="center" wrapText="1"/>
      <protection hidden="1"/>
    </xf>
    <xf numFmtId="0" fontId="54" fillId="0" borderId="30" xfId="0" applyFont="1" applyBorder="1" applyAlignment="1"/>
    <xf numFmtId="0" fontId="54" fillId="0" borderId="11" xfId="0" applyFont="1" applyBorder="1" applyAlignment="1"/>
    <xf numFmtId="0" fontId="54" fillId="0" borderId="1" xfId="0" applyFont="1" applyBorder="1" applyAlignment="1"/>
    <xf numFmtId="0" fontId="54" fillId="0" borderId="38" xfId="0" applyFont="1" applyBorder="1" applyAlignment="1"/>
    <xf numFmtId="0" fontId="54" fillId="0" borderId="71" xfId="0" applyFont="1" applyBorder="1" applyAlignment="1"/>
    <xf numFmtId="0" fontId="54" fillId="0" borderId="72" xfId="0" applyFont="1" applyBorder="1" applyAlignment="1"/>
  </cellXfs>
  <cellStyles count="4">
    <cellStyle name="Monétaire" xfId="1" builtinId="4"/>
    <cellStyle name="Normal" xfId="0" builtinId="0"/>
    <cellStyle name="Normal_Feuil1" xfId="3" xr:uid="{00000000-0005-0000-0000-000002000000}"/>
    <cellStyle name="Pourcentage" xfId="2" builtinId="5"/>
  </cellStyles>
  <dxfs count="31">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patternFill>
          <bgColor rgb="FFFF0000"/>
        </patternFill>
      </fill>
    </dxf>
    <dxf>
      <font>
        <b/>
        <i val="0"/>
      </font>
      <fill>
        <patternFill>
          <bgColor rgb="FF92D050"/>
        </patternFill>
      </fill>
    </dxf>
    <dxf>
      <font>
        <b/>
        <i val="0"/>
      </font>
      <fill>
        <patternFill>
          <bgColor rgb="FF92D050"/>
        </patternFill>
      </fill>
    </dxf>
    <dxf>
      <fill>
        <patternFill>
          <bgColor rgb="FFFF0000"/>
        </patternFill>
      </fill>
    </dxf>
    <dxf>
      <font>
        <b/>
        <i val="0"/>
        <color rgb="FFFFFF00"/>
      </font>
      <fill>
        <patternFill>
          <bgColor rgb="FFFF0000"/>
        </patternFill>
      </fill>
    </dxf>
    <dxf>
      <font>
        <b/>
        <i val="0"/>
        <color rgb="FFFFFF00"/>
      </font>
      <fill>
        <patternFill>
          <bgColor rgb="FFFF0000"/>
        </patternFill>
      </fill>
    </dxf>
    <dxf>
      <fill>
        <patternFill>
          <bgColor rgb="FFFF0000"/>
        </patternFill>
      </fill>
    </dxf>
    <dxf>
      <fill>
        <patternFill>
          <bgColor rgb="FF00B050"/>
        </patternFill>
      </fill>
    </dxf>
    <dxf>
      <font>
        <b/>
        <i val="0"/>
      </font>
      <fill>
        <patternFill>
          <bgColor rgb="FF92D050"/>
        </patternFill>
      </fill>
    </dxf>
    <dxf>
      <font>
        <b/>
        <i val="0"/>
      </font>
      <fill>
        <patternFill>
          <bgColor rgb="FF92D050"/>
        </patternFill>
      </fill>
    </dxf>
    <dxf>
      <fill>
        <patternFill>
          <bgColor theme="4" tint="0.59996337778862885"/>
        </patternFill>
      </fill>
    </dxf>
    <dxf>
      <fill>
        <patternFill patternType="solid">
          <bgColor rgb="FF0099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2D05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2</xdr:col>
      <xdr:colOff>2009775</xdr:colOff>
      <xdr:row>3</xdr:row>
      <xdr:rowOff>121285</xdr:rowOff>
    </xdr:to>
    <xdr:pic>
      <xdr:nvPicPr>
        <xdr:cNvPr id="2" name="Image 1">
          <a:extLst>
            <a:ext uri="{FF2B5EF4-FFF2-40B4-BE49-F238E27FC236}">
              <a16:creationId xmlns:a16="http://schemas.microsoft.com/office/drawing/2014/main" id="{74823A49-B64C-40CF-85A9-84B81EB44B0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0"/>
          <a:ext cx="2428875" cy="8070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57151</xdr:rowOff>
    </xdr:from>
    <xdr:to>
      <xdr:col>1</xdr:col>
      <xdr:colOff>619125</xdr:colOff>
      <xdr:row>2</xdr:row>
      <xdr:rowOff>28575</xdr:rowOff>
    </xdr:to>
    <xdr:pic>
      <xdr:nvPicPr>
        <xdr:cNvPr id="2" name="Image 1" descr="C:\Users\Cribiq\Google Drive\1. Corporatif\Communications\Fichiers sources\Logo 03-2016\out-cribiq-lg\jpg\cribiq-lg-coul.jpg">
          <a:extLst>
            <a:ext uri="{FF2B5EF4-FFF2-40B4-BE49-F238E27FC236}">
              <a16:creationId xmlns:a16="http://schemas.microsoft.com/office/drawing/2014/main" id="{A3E9551C-C97B-4200-A4ED-AFA8AA2F17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1"/>
          <a:ext cx="2162175" cy="79057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CRIBIQ-%20Grille%20de%20calcul%20DD-%2036e%20appel%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0-Instructions"/>
      <sheetName val="Form. A1- Partenaires"/>
      <sheetName val="Form. A2- Montage financier"/>
      <sheetName val="Form. A3- Ventil. Coûts directs"/>
      <sheetName val="Form A3-B calcul ETP"/>
      <sheetName val="Form. A4- Calcul des FIR-CRIBIQ"/>
      <sheetName val="Form. A5-Contrib. en nature"/>
      <sheetName val="Form. A6- Validation Grille"/>
      <sheetName val="Form. 7- Fiche Synthèse"/>
    </sheetNames>
    <sheetDataSet>
      <sheetData sheetId="0"/>
      <sheetData sheetId="1"/>
      <sheetData sheetId="2">
        <row r="37">
          <cell r="C37">
            <v>0</v>
          </cell>
        </row>
        <row r="42">
          <cell r="C42">
            <v>0</v>
          </cell>
        </row>
        <row r="47">
          <cell r="C47">
            <v>0</v>
          </cell>
        </row>
        <row r="57">
          <cell r="C57">
            <v>0</v>
          </cell>
        </row>
        <row r="62">
          <cell r="C62">
            <v>0</v>
          </cell>
        </row>
        <row r="66">
          <cell r="B66">
            <v>0</v>
          </cell>
        </row>
      </sheetData>
      <sheetData sheetId="3"/>
      <sheetData sheetId="4"/>
      <sheetData sheetId="5">
        <row r="12">
          <cell r="N12">
            <v>0</v>
          </cell>
        </row>
      </sheetData>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4B724-2AAB-4635-8A59-CC07A7ECDEFB}">
  <dimension ref="B2:H29"/>
  <sheetViews>
    <sheetView showGridLines="0" tabSelected="1" view="pageBreakPreview" topLeftCell="A6" zoomScale="150" zoomScaleNormal="150" zoomScaleSheetLayoutView="150" zoomScalePageLayoutView="70" workbookViewId="0">
      <selection activeCell="L15" sqref="L15"/>
    </sheetView>
  </sheetViews>
  <sheetFormatPr defaultColWidth="11.42578125" defaultRowHeight="15"/>
  <cols>
    <col min="1" max="1" width="1.140625" customWidth="1"/>
    <col min="2" max="2" width="5.5703125" customWidth="1"/>
    <col min="3" max="3" width="31.85546875" customWidth="1"/>
    <col min="4" max="4" width="10.5703125" customWidth="1"/>
    <col min="5" max="7" width="12.140625" customWidth="1"/>
    <col min="8" max="8" width="13.5703125" customWidth="1"/>
  </cols>
  <sheetData>
    <row r="2" spans="2:8" ht="21">
      <c r="E2" s="200"/>
      <c r="F2" s="200" t="s">
        <v>0</v>
      </c>
      <c r="G2" s="200"/>
    </row>
    <row r="3" spans="2:8" ht="18">
      <c r="F3" s="200" t="s">
        <v>1</v>
      </c>
      <c r="G3" s="200"/>
      <c r="H3" s="200"/>
    </row>
    <row r="4" spans="2:8" ht="18">
      <c r="F4" s="200"/>
      <c r="G4" s="200"/>
    </row>
    <row r="5" spans="2:8" ht="15.75">
      <c r="B5" s="247" t="s">
        <v>2</v>
      </c>
      <c r="C5" s="247"/>
      <c r="D5" s="247"/>
      <c r="E5" s="247"/>
      <c r="F5" s="242" t="s">
        <v>3</v>
      </c>
      <c r="G5" s="242"/>
      <c r="H5" s="242"/>
    </row>
    <row r="6" spans="2:8" ht="15" customHeight="1">
      <c r="B6" s="241"/>
      <c r="C6" s="241"/>
      <c r="D6" s="241"/>
      <c r="E6" s="241"/>
      <c r="F6" s="243" t="s">
        <v>4</v>
      </c>
      <c r="G6" s="244"/>
      <c r="H6" s="223"/>
    </row>
    <row r="7" spans="2:8" ht="26.25" customHeight="1">
      <c r="B7" s="241"/>
      <c r="C7" s="241"/>
      <c r="D7" s="241"/>
      <c r="E7" s="241"/>
      <c r="F7" s="245" t="s">
        <v>5</v>
      </c>
      <c r="G7" s="246"/>
      <c r="H7" s="223"/>
    </row>
    <row r="8" spans="2:8" s="219" customFormat="1" ht="26.25" customHeight="1">
      <c r="B8" s="248" t="s">
        <v>6</v>
      </c>
      <c r="C8" s="248"/>
      <c r="D8" s="224"/>
      <c r="E8" s="218"/>
      <c r="F8" s="218"/>
      <c r="G8" s="218"/>
      <c r="H8" s="218"/>
    </row>
    <row r="9" spans="2:8" ht="15.75" thickBot="1"/>
    <row r="10" spans="2:8" ht="22.5" customHeight="1">
      <c r="B10" s="254" t="s">
        <v>7</v>
      </c>
      <c r="C10" s="255"/>
      <c r="D10" s="255"/>
      <c r="E10" s="255"/>
      <c r="F10" s="255"/>
      <c r="G10" s="255"/>
      <c r="H10" s="256"/>
    </row>
    <row r="11" spans="2:8">
      <c r="B11" s="257" t="s">
        <v>8</v>
      </c>
      <c r="C11" s="258"/>
      <c r="D11" s="267" t="s">
        <v>9</v>
      </c>
      <c r="E11" s="267"/>
      <c r="F11" s="249" t="s">
        <v>10</v>
      </c>
      <c r="G11" s="249" t="s">
        <v>11</v>
      </c>
      <c r="H11" s="268" t="s">
        <v>12</v>
      </c>
    </row>
    <row r="12" spans="2:8">
      <c r="B12" s="259"/>
      <c r="C12" s="260"/>
      <c r="D12" s="201" t="s">
        <v>13</v>
      </c>
      <c r="E12" s="201" t="s">
        <v>14</v>
      </c>
      <c r="F12" s="250"/>
      <c r="G12" s="250"/>
      <c r="H12" s="269"/>
    </row>
    <row r="13" spans="2:8" s="219" customFormat="1" ht="17.100000000000001" customHeight="1">
      <c r="B13" s="236" t="s">
        <v>15</v>
      </c>
      <c r="C13" s="237"/>
      <c r="D13" s="216">
        <v>0</v>
      </c>
      <c r="E13" s="202"/>
      <c r="F13" s="215" t="e">
        <f>D13/D21</f>
        <v>#DIV/0!</v>
      </c>
      <c r="G13" s="220"/>
      <c r="H13" s="238" t="e">
        <f>D21/D27</f>
        <v>#DIV/0!</v>
      </c>
    </row>
    <row r="14" spans="2:8" s="219" customFormat="1">
      <c r="B14" s="236" t="s">
        <v>16</v>
      </c>
      <c r="C14" s="237"/>
      <c r="D14" s="217">
        <f>D15+D16</f>
        <v>0</v>
      </c>
      <c r="E14" s="202"/>
      <c r="F14" s="203" t="e">
        <f>D14/D21</f>
        <v>#DIV/0!</v>
      </c>
      <c r="G14" s="220"/>
      <c r="H14" s="239"/>
    </row>
    <row r="15" spans="2:8" s="219" customFormat="1">
      <c r="B15" s="230"/>
      <c r="C15" s="211" t="s">
        <v>17</v>
      </c>
      <c r="D15" s="210">
        <v>0</v>
      </c>
      <c r="E15" s="202"/>
      <c r="F15" s="212"/>
      <c r="G15" s="220"/>
      <c r="H15" s="239"/>
    </row>
    <row r="16" spans="2:8" s="219" customFormat="1">
      <c r="B16" s="230"/>
      <c r="C16" s="211" t="s">
        <v>18</v>
      </c>
      <c r="D16" s="210"/>
      <c r="E16" s="202"/>
      <c r="F16" s="212"/>
      <c r="G16" s="220"/>
      <c r="H16" s="239"/>
    </row>
    <row r="17" spans="2:8" s="219" customFormat="1">
      <c r="B17" s="261" t="s">
        <v>19</v>
      </c>
      <c r="C17" s="262"/>
      <c r="D17" s="217">
        <f>D18+D19+D20</f>
        <v>0</v>
      </c>
      <c r="E17" s="202"/>
      <c r="F17" s="203" t="e">
        <f>D17/D21</f>
        <v>#DIV/0!</v>
      </c>
      <c r="G17" s="220"/>
      <c r="H17" s="240"/>
    </row>
    <row r="18" spans="2:8" s="219" customFormat="1">
      <c r="B18" s="231"/>
      <c r="C18" s="211" t="s">
        <v>20</v>
      </c>
      <c r="D18" s="210">
        <v>0</v>
      </c>
      <c r="E18" s="202"/>
      <c r="F18" s="212" t="s">
        <v>21</v>
      </c>
      <c r="G18" s="220"/>
      <c r="H18" s="213"/>
    </row>
    <row r="19" spans="2:8" s="219" customFormat="1">
      <c r="B19" s="231"/>
      <c r="C19" s="211" t="s">
        <v>22</v>
      </c>
      <c r="D19" s="210"/>
      <c r="E19" s="202"/>
      <c r="F19" s="212" t="s">
        <v>21</v>
      </c>
      <c r="G19" s="220"/>
      <c r="H19" s="213"/>
    </row>
    <row r="20" spans="2:8" s="219" customFormat="1">
      <c r="B20" s="231"/>
      <c r="C20" s="211" t="s">
        <v>23</v>
      </c>
      <c r="D20" s="210"/>
      <c r="E20" s="202"/>
      <c r="F20" s="212" t="s">
        <v>21</v>
      </c>
      <c r="G20" s="220"/>
      <c r="H20" s="213"/>
    </row>
    <row r="21" spans="2:8" s="219" customFormat="1" ht="15.75" thickBot="1">
      <c r="B21" s="270" t="s">
        <v>24</v>
      </c>
      <c r="C21" s="271"/>
      <c r="D21" s="225">
        <f>D13+D14+D17</f>
        <v>0</v>
      </c>
      <c r="E21" s="226"/>
      <c r="F21" s="227"/>
      <c r="G21" s="228"/>
      <c r="H21" s="229"/>
    </row>
    <row r="22" spans="2:8" s="219" customFormat="1" ht="17.45" customHeight="1">
      <c r="B22" s="263" t="s">
        <v>25</v>
      </c>
      <c r="C22" s="264"/>
      <c r="D22" s="232">
        <f>D23+D24+D25</f>
        <v>0</v>
      </c>
      <c r="E22" s="233"/>
      <c r="F22" s="233"/>
      <c r="G22" s="234" t="e">
        <f>D22/D26</f>
        <v>#DIV/0!</v>
      </c>
      <c r="H22" s="235" t="e">
        <f>G22</f>
        <v>#DIV/0!</v>
      </c>
    </row>
    <row r="23" spans="2:8" s="219" customFormat="1">
      <c r="B23" s="231"/>
      <c r="C23" s="211" t="s">
        <v>26</v>
      </c>
      <c r="D23" s="210">
        <v>0</v>
      </c>
      <c r="E23" s="212"/>
      <c r="F23" s="212"/>
      <c r="G23" s="212"/>
      <c r="H23" s="213"/>
    </row>
    <row r="24" spans="2:8" s="219" customFormat="1" hidden="1">
      <c r="B24" s="231"/>
      <c r="C24" s="211" t="s">
        <v>27</v>
      </c>
      <c r="D24" s="210"/>
      <c r="E24" s="210"/>
      <c r="F24" s="212"/>
      <c r="G24" s="220"/>
      <c r="H24" s="213"/>
    </row>
    <row r="25" spans="2:8" s="219" customFormat="1" hidden="1">
      <c r="B25" s="231"/>
      <c r="C25" s="211" t="s">
        <v>28</v>
      </c>
      <c r="D25" s="210"/>
      <c r="E25" s="210"/>
      <c r="F25" s="212"/>
      <c r="G25" s="220"/>
      <c r="H25" s="213"/>
    </row>
    <row r="26" spans="2:8" s="219" customFormat="1" ht="16.5" customHeight="1">
      <c r="B26" s="261" t="s">
        <v>29</v>
      </c>
      <c r="C26" s="262"/>
      <c r="D26" s="204">
        <f>D21+D22</f>
        <v>0</v>
      </c>
      <c r="E26" s="204">
        <f>E22</f>
        <v>0</v>
      </c>
      <c r="F26" s="214" t="e">
        <f>SUM(F13:F25)</f>
        <v>#DIV/0!</v>
      </c>
      <c r="G26" s="221"/>
      <c r="H26" s="205" t="e">
        <f>SUM(H13:H25)</f>
        <v>#DIV/0!</v>
      </c>
    </row>
    <row r="27" spans="2:8" s="219" customFormat="1" ht="16.5" thickBot="1">
      <c r="B27" s="265" t="s">
        <v>30</v>
      </c>
      <c r="C27" s="266"/>
      <c r="D27" s="252">
        <f>D26+E26</f>
        <v>0</v>
      </c>
      <c r="E27" s="253"/>
      <c r="F27" s="206" t="s">
        <v>21</v>
      </c>
      <c r="G27" s="222"/>
      <c r="H27" s="207"/>
    </row>
    <row r="28" spans="2:8">
      <c r="B28" s="251"/>
      <c r="C28" s="251"/>
      <c r="D28" s="208"/>
    </row>
    <row r="29" spans="2:8">
      <c r="B29" s="209" t="s">
        <v>31</v>
      </c>
      <c r="C29" s="209"/>
      <c r="D29" s="209"/>
      <c r="E29" s="209"/>
      <c r="F29" s="209"/>
      <c r="G29" s="209"/>
      <c r="H29" s="209"/>
    </row>
  </sheetData>
  <sheetProtection algorithmName="SHA-512" hashValue="pXQdg3SCZTEJ4rMD2qUvSkAgVuCpUb35cbSjHuxiHobrQxBwy0i98w7u/6kvOHxt/bProCg9/XMPNhjOLJUoDw==" saltValue="Fj6dqUMwkbwuRp/Zdx8SLw==" spinCount="100000" sheet="1"/>
  <mergeCells count="22">
    <mergeCell ref="B28:C28"/>
    <mergeCell ref="D27:E27"/>
    <mergeCell ref="B10:H10"/>
    <mergeCell ref="B11:C12"/>
    <mergeCell ref="B17:C17"/>
    <mergeCell ref="B22:C22"/>
    <mergeCell ref="B26:C26"/>
    <mergeCell ref="B27:C27"/>
    <mergeCell ref="D11:E11"/>
    <mergeCell ref="F11:F12"/>
    <mergeCell ref="H11:H12"/>
    <mergeCell ref="B21:C21"/>
    <mergeCell ref="B13:C13"/>
    <mergeCell ref="B14:C14"/>
    <mergeCell ref="H13:H17"/>
    <mergeCell ref="B6:E7"/>
    <mergeCell ref="F5:H5"/>
    <mergeCell ref="F6:G6"/>
    <mergeCell ref="F7:G7"/>
    <mergeCell ref="B5:E5"/>
    <mergeCell ref="B8:C8"/>
    <mergeCell ref="G11:G12"/>
  </mergeCells>
  <phoneticPr fontId="55" type="noConversion"/>
  <conditionalFormatting sqref="F13">
    <cfRule type="cellIs" dxfId="30" priority="3" operator="greaterThan">
      <formula>0.5</formula>
    </cfRule>
  </conditionalFormatting>
  <conditionalFormatting sqref="F17">
    <cfRule type="cellIs" dxfId="29" priority="2" operator="lessThan">
      <formula>0.2</formula>
    </cfRule>
  </conditionalFormatting>
  <conditionalFormatting sqref="H22">
    <cfRule type="cellIs" dxfId="28" priority="1" operator="lessThan">
      <formula>0.3</formula>
    </cfRule>
  </conditionalFormatting>
  <pageMargins left="0.7" right="0.7" top="0.75" bottom="0.75" header="0.3" footer="0.3"/>
  <pageSetup scale="91" orientation="portrait"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5"/>
  <sheetViews>
    <sheetView topLeftCell="A5" zoomScale="115" zoomScaleNormal="115" workbookViewId="0">
      <selection activeCell="E41" sqref="E41"/>
    </sheetView>
  </sheetViews>
  <sheetFormatPr defaultColWidth="11.42578125" defaultRowHeight="15"/>
  <cols>
    <col min="1" max="1" width="23.140625" customWidth="1"/>
    <col min="2" max="2" width="20.85546875" customWidth="1"/>
    <col min="4" max="4" width="17" customWidth="1"/>
    <col min="5" max="5" width="15.28515625" customWidth="1"/>
    <col min="6" max="6" width="14.42578125" customWidth="1"/>
    <col min="7" max="7" width="21.5703125" customWidth="1"/>
  </cols>
  <sheetData>
    <row r="1" spans="1:14" ht="27" customHeight="1">
      <c r="A1" s="281"/>
      <c r="B1" s="281"/>
      <c r="C1" s="82"/>
      <c r="D1" s="83" t="s">
        <v>32</v>
      </c>
      <c r="E1" s="282" t="e">
        <f>#REF!</f>
        <v>#REF!</v>
      </c>
      <c r="F1" s="282"/>
      <c r="G1" s="283" t="s">
        <v>33</v>
      </c>
      <c r="H1" s="285" t="str">
        <f>IF('[1]Form. A2- Montage financier'!B66&gt;0,"NMT 4-6","NMT 1-3")</f>
        <v>NMT 1-3</v>
      </c>
      <c r="J1" s="287" t="s">
        <v>34</v>
      </c>
      <c r="K1" s="272" t="e">
        <f>#REF!</f>
        <v>#REF!</v>
      </c>
      <c r="L1" s="273"/>
      <c r="M1" s="274"/>
    </row>
    <row r="2" spans="1:14" ht="37.5" customHeight="1" thickBot="1">
      <c r="A2" s="281"/>
      <c r="B2" s="281"/>
      <c r="C2" s="82"/>
      <c r="D2" s="84" t="s">
        <v>35</v>
      </c>
      <c r="E2" s="278" t="s">
        <v>36</v>
      </c>
      <c r="F2" s="278"/>
      <c r="G2" s="284"/>
      <c r="H2" s="286"/>
      <c r="I2" s="85"/>
      <c r="J2" s="288"/>
      <c r="K2" s="275"/>
      <c r="L2" s="276"/>
      <c r="M2" s="277"/>
    </row>
    <row r="3" spans="1:14" ht="27.75" customHeight="1" thickBot="1">
      <c r="A3" s="307" t="s">
        <v>37</v>
      </c>
      <c r="B3" s="307"/>
      <c r="C3" s="86"/>
      <c r="D3" s="308" t="s">
        <v>38</v>
      </c>
      <c r="E3" s="196" t="s">
        <v>29</v>
      </c>
      <c r="F3" s="196" t="s">
        <v>39</v>
      </c>
      <c r="G3" s="195" t="s">
        <v>40</v>
      </c>
      <c r="H3" s="197" t="s">
        <v>41</v>
      </c>
      <c r="J3" s="289" t="s">
        <v>42</v>
      </c>
      <c r="K3" s="290"/>
      <c r="L3" s="291" t="s">
        <v>43</v>
      </c>
      <c r="M3" s="292"/>
    </row>
    <row r="4" spans="1:14" ht="36.75" thickBot="1">
      <c r="A4" s="307"/>
      <c r="B4" s="307"/>
      <c r="C4" s="86"/>
      <c r="D4" s="309"/>
      <c r="E4" s="156">
        <v>0.05</v>
      </c>
      <c r="F4" s="157">
        <f>E4</f>
        <v>0.05</v>
      </c>
      <c r="G4" s="157">
        <v>0</v>
      </c>
      <c r="H4" s="158">
        <v>0</v>
      </c>
      <c r="J4" s="289" t="s">
        <v>44</v>
      </c>
      <c r="K4" s="290"/>
      <c r="L4" s="293" t="s">
        <v>45</v>
      </c>
      <c r="M4" s="294"/>
    </row>
    <row r="5" spans="1:14" ht="32.25" thickBot="1">
      <c r="A5" s="87"/>
      <c r="B5" s="87"/>
      <c r="C5" s="87"/>
      <c r="D5" s="88"/>
      <c r="E5" s="89"/>
      <c r="F5" s="90"/>
      <c r="G5" s="90"/>
      <c r="H5" s="91"/>
    </row>
    <row r="6" spans="1:14" ht="15.75" thickBot="1">
      <c r="A6" s="295" t="s">
        <v>46</v>
      </c>
      <c r="B6" s="296"/>
      <c r="C6" s="296"/>
      <c r="D6" s="297"/>
      <c r="E6" s="79"/>
      <c r="F6" s="29"/>
      <c r="G6" s="295" t="s">
        <v>47</v>
      </c>
      <c r="H6" s="296"/>
      <c r="I6" s="296"/>
      <c r="J6" s="296"/>
      <c r="K6" s="296"/>
      <c r="L6" s="296"/>
      <c r="M6" s="297"/>
      <c r="N6" s="79"/>
    </row>
    <row r="7" spans="1:14" ht="15.75">
      <c r="A7" s="92" t="s">
        <v>48</v>
      </c>
      <c r="B7" s="93" t="s">
        <v>49</v>
      </c>
      <c r="C7" s="93" t="s">
        <v>50</v>
      </c>
      <c r="D7" s="94" t="s">
        <v>51</v>
      </c>
      <c r="G7" s="95" t="s">
        <v>52</v>
      </c>
      <c r="H7" s="96" t="s">
        <v>53</v>
      </c>
      <c r="I7" s="96" t="e">
        <f>A8</f>
        <v>#REF!</v>
      </c>
      <c r="J7" s="96" t="e">
        <f>A9</f>
        <v>#REF!</v>
      </c>
      <c r="K7" s="96" t="e">
        <f>A10</f>
        <v>#REF!</v>
      </c>
      <c r="L7" s="96" t="e">
        <f>A11</f>
        <v>#REF!</v>
      </c>
      <c r="M7" s="97" t="e">
        <f>A12</f>
        <v>#REF!</v>
      </c>
    </row>
    <row r="8" spans="1:14">
      <c r="A8" s="113" t="e">
        <f>#REF!</f>
        <v>#REF!</v>
      </c>
      <c r="B8" s="80" t="e">
        <f>#REF!</f>
        <v>#REF!</v>
      </c>
      <c r="C8" s="98" t="e">
        <f>#REF!</f>
        <v>#REF!</v>
      </c>
      <c r="D8" s="98" t="e">
        <f>#REF!</f>
        <v>#REF!</v>
      </c>
      <c r="G8" s="113" t="e">
        <f>#REF!</f>
        <v>#REF!</v>
      </c>
      <c r="H8" s="99" t="e">
        <f>I8+J8+K8+L8+M8</f>
        <v>#REF!</v>
      </c>
      <c r="I8" s="100" t="e">
        <f>#REF!</f>
        <v>#REF!</v>
      </c>
      <c r="J8" s="100" t="e">
        <f>#REF!</f>
        <v>#REF!</v>
      </c>
      <c r="K8" s="100" t="e">
        <f>#REF!</f>
        <v>#REF!</v>
      </c>
      <c r="L8" s="100" t="e">
        <f>#REF!</f>
        <v>#REF!</v>
      </c>
      <c r="M8" s="100" t="e">
        <f>#REF!</f>
        <v>#REF!</v>
      </c>
    </row>
    <row r="9" spans="1:14" hidden="1">
      <c r="A9" s="113" t="e">
        <f>#REF!</f>
        <v>#REF!</v>
      </c>
      <c r="B9" s="80" t="e">
        <f>#REF!</f>
        <v>#REF!</v>
      </c>
      <c r="C9" s="98" t="e">
        <f>#REF!</f>
        <v>#REF!</v>
      </c>
      <c r="D9" s="98" t="e">
        <f>#REF!</f>
        <v>#REF!</v>
      </c>
      <c r="G9" s="113" t="e">
        <f>#REF!</f>
        <v>#REF!</v>
      </c>
      <c r="H9" s="99" t="e">
        <f>I9+J9+K9+L9+M9</f>
        <v>#REF!</v>
      </c>
      <c r="I9" s="100" t="e">
        <f>#REF!</f>
        <v>#REF!</v>
      </c>
      <c r="J9" s="100" t="e">
        <f>#REF!</f>
        <v>#REF!</v>
      </c>
      <c r="K9" s="100" t="e">
        <f>#REF!</f>
        <v>#REF!</v>
      </c>
      <c r="L9" s="100" t="e">
        <f>#REF!</f>
        <v>#REF!</v>
      </c>
      <c r="M9" s="100" t="e">
        <f>#REF!</f>
        <v>#REF!</v>
      </c>
    </row>
    <row r="10" spans="1:14" hidden="1">
      <c r="A10" s="113" t="e">
        <f>#REF!</f>
        <v>#REF!</v>
      </c>
      <c r="B10" s="80" t="e">
        <f>#REF!</f>
        <v>#REF!</v>
      </c>
      <c r="C10" s="98" t="e">
        <f>#REF!</f>
        <v>#REF!</v>
      </c>
      <c r="D10" s="98" t="e">
        <f>#REF!</f>
        <v>#REF!</v>
      </c>
      <c r="G10" s="113" t="e">
        <f>#REF!</f>
        <v>#REF!</v>
      </c>
      <c r="H10" s="99" t="e">
        <f>I10+J10+K10+L10+M10</f>
        <v>#REF!</v>
      </c>
      <c r="I10" s="100" t="e">
        <f>#REF!</f>
        <v>#REF!</v>
      </c>
      <c r="J10" s="100" t="e">
        <f>#REF!</f>
        <v>#REF!</v>
      </c>
      <c r="K10" s="100" t="e">
        <f>#REF!</f>
        <v>#REF!</v>
      </c>
      <c r="L10" s="100" t="e">
        <f>#REF!</f>
        <v>#REF!</v>
      </c>
      <c r="M10" s="100" t="e">
        <f>#REF!</f>
        <v>#REF!</v>
      </c>
    </row>
    <row r="11" spans="1:14" ht="15.75" hidden="1" thickBot="1">
      <c r="A11" s="113" t="e">
        <f>#REF!</f>
        <v>#REF!</v>
      </c>
      <c r="B11" s="80" t="e">
        <f>#REF!</f>
        <v>#REF!</v>
      </c>
      <c r="C11" s="98" t="e">
        <f>#REF!</f>
        <v>#REF!</v>
      </c>
      <c r="D11" s="98" t="e">
        <f>#REF!</f>
        <v>#REF!</v>
      </c>
      <c r="G11" s="101" t="s">
        <v>29</v>
      </c>
      <c r="H11" s="102" t="e">
        <f>H8+H9+H10</f>
        <v>#REF!</v>
      </c>
      <c r="I11" s="102" t="e">
        <f t="shared" ref="I11:M11" si="0">I8+I9+I10</f>
        <v>#REF!</v>
      </c>
      <c r="J11" s="102" t="e">
        <f t="shared" si="0"/>
        <v>#REF!</v>
      </c>
      <c r="K11" s="102" t="e">
        <f t="shared" si="0"/>
        <v>#REF!</v>
      </c>
      <c r="L11" s="102" t="e">
        <f t="shared" si="0"/>
        <v>#REF!</v>
      </c>
      <c r="M11" s="103" t="e">
        <f t="shared" si="0"/>
        <v>#REF!</v>
      </c>
    </row>
    <row r="12" spans="1:14" hidden="1">
      <c r="A12" s="113" t="e">
        <f>#REF!</f>
        <v>#REF!</v>
      </c>
      <c r="B12" s="80" t="e">
        <f>#REF!</f>
        <v>#REF!</v>
      </c>
      <c r="C12" s="98" t="e">
        <f>#REF!</f>
        <v>#REF!</v>
      </c>
      <c r="D12" s="98" t="e">
        <f>#REF!</f>
        <v>#REF!</v>
      </c>
    </row>
    <row r="13" spans="1:14" ht="15.75" thickBot="1">
      <c r="A13" s="104" t="s">
        <v>29</v>
      </c>
      <c r="B13" s="81"/>
      <c r="C13" s="105" t="e">
        <f>SUM(C8:C12)</f>
        <v>#REF!</v>
      </c>
      <c r="D13" s="106" t="e">
        <f>SUM(D8:D12)</f>
        <v>#REF!</v>
      </c>
    </row>
    <row r="14" spans="1:14" ht="15.75" thickBot="1"/>
    <row r="15" spans="1:14" ht="19.5" thickBot="1">
      <c r="A15" s="295" t="s">
        <v>54</v>
      </c>
      <c r="B15" s="296"/>
      <c r="C15" s="296"/>
      <c r="D15" s="296"/>
      <c r="E15" s="297"/>
      <c r="F15" s="29"/>
      <c r="G15" s="310" t="s">
        <v>55</v>
      </c>
      <c r="H15" s="311"/>
      <c r="I15" s="312"/>
      <c r="J15" s="29"/>
      <c r="K15" s="298" t="s">
        <v>56</v>
      </c>
      <c r="L15" s="299"/>
      <c r="M15" s="300"/>
    </row>
    <row r="16" spans="1:14" ht="39">
      <c r="A16" s="107" t="s">
        <v>57</v>
      </c>
      <c r="B16" s="155" t="s">
        <v>58</v>
      </c>
      <c r="C16" s="109" t="s">
        <v>59</v>
      </c>
      <c r="D16" s="109" t="s">
        <v>60</v>
      </c>
      <c r="E16" s="108" t="s">
        <v>61</v>
      </c>
      <c r="G16" s="113" t="s">
        <v>62</v>
      </c>
      <c r="H16" s="198" t="e">
        <f>D8</f>
        <v>#REF!</v>
      </c>
      <c r="I16" s="165" t="e">
        <f>H16</f>
        <v>#REF!</v>
      </c>
      <c r="J16" s="112"/>
      <c r="K16" s="163" t="s">
        <v>63</v>
      </c>
      <c r="L16" s="121" t="s">
        <v>64</v>
      </c>
      <c r="M16" s="122" t="s">
        <v>65</v>
      </c>
    </row>
    <row r="17" spans="1:13" ht="15.75" thickBot="1">
      <c r="A17" s="113" t="e">
        <f>#REF!</f>
        <v>#REF!</v>
      </c>
      <c r="B17" s="98" t="e">
        <f>#REF!</f>
        <v>#REF!</v>
      </c>
      <c r="C17" s="114" t="e">
        <f>B17/B22</f>
        <v>#REF!</v>
      </c>
      <c r="D17" s="111" t="e">
        <f>#REF!</f>
        <v>#REF!</v>
      </c>
      <c r="E17" s="111" t="e">
        <f>D17+B17</f>
        <v>#REF!</v>
      </c>
      <c r="G17" s="113" t="e">
        <f>A17</f>
        <v>#REF!</v>
      </c>
      <c r="H17" s="110">
        <f>'[1]Form. A2- Montage financier'!C37</f>
        <v>0</v>
      </c>
      <c r="I17" s="313">
        <f>SUM(H17:H21)</f>
        <v>0</v>
      </c>
      <c r="J17" s="115"/>
      <c r="K17" s="161" t="e">
        <f>#REF!</f>
        <v>#REF!</v>
      </c>
      <c r="L17" s="125" t="e">
        <f>M17/(K17*C13)</f>
        <v>#REF!</v>
      </c>
      <c r="M17" s="162">
        <f>'[1]Form. A4- Calcul des FIR-CRIBIQ'!N12</f>
        <v>0</v>
      </c>
    </row>
    <row r="18" spans="1:13" hidden="1">
      <c r="A18" s="113" t="e">
        <f>#REF!</f>
        <v>#REF!</v>
      </c>
      <c r="B18" s="98" t="e">
        <f>#REF!</f>
        <v>#REF!</v>
      </c>
      <c r="C18" s="114" t="e">
        <f>B18/B22</f>
        <v>#REF!</v>
      </c>
      <c r="D18" s="111" t="e">
        <f>#REF!</f>
        <v>#REF!</v>
      </c>
      <c r="E18" s="111" t="e">
        <f t="shared" ref="E18:E21" si="1">D18+B18</f>
        <v>#REF!</v>
      </c>
      <c r="G18" s="113" t="e">
        <f>A18</f>
        <v>#REF!</v>
      </c>
      <c r="H18" s="110">
        <f>'[1]Form. A2- Montage financier'!C42</f>
        <v>0</v>
      </c>
      <c r="I18" s="314"/>
      <c r="J18" s="117"/>
    </row>
    <row r="19" spans="1:13" hidden="1">
      <c r="A19" s="113" t="e">
        <f>#REF!</f>
        <v>#REF!</v>
      </c>
      <c r="B19" s="98" t="e">
        <f>#REF!</f>
        <v>#REF!</v>
      </c>
      <c r="C19" s="114" t="e">
        <f>B19/B22</f>
        <v>#REF!</v>
      </c>
      <c r="D19" s="111" t="e">
        <f>#REF!</f>
        <v>#REF!</v>
      </c>
      <c r="E19" s="111" t="e">
        <f t="shared" si="1"/>
        <v>#REF!</v>
      </c>
      <c r="G19" s="113" t="e">
        <f>A19</f>
        <v>#REF!</v>
      </c>
      <c r="H19" s="110">
        <f>'[1]Form. A2- Montage financier'!C47</f>
        <v>0</v>
      </c>
      <c r="I19" s="314"/>
      <c r="J19" s="115"/>
    </row>
    <row r="20" spans="1:13" hidden="1">
      <c r="A20" s="113" t="e">
        <f>#REF!</f>
        <v>#REF!</v>
      </c>
      <c r="B20" s="98" t="e">
        <f>#REF!</f>
        <v>#REF!</v>
      </c>
      <c r="C20" s="114" t="e">
        <f>B20/B22</f>
        <v>#REF!</v>
      </c>
      <c r="D20" s="111" t="e">
        <f>#REF!</f>
        <v>#REF!</v>
      </c>
      <c r="E20" s="111" t="e">
        <f t="shared" si="1"/>
        <v>#REF!</v>
      </c>
      <c r="G20" s="113" t="e">
        <f>A20</f>
        <v>#REF!</v>
      </c>
      <c r="H20" s="110">
        <f>'[1]Form. A2- Montage financier'!C57</f>
        <v>0</v>
      </c>
      <c r="I20" s="314"/>
      <c r="J20" s="115"/>
    </row>
    <row r="21" spans="1:13" ht="15.75" hidden="1" thickBot="1">
      <c r="A21" s="166" t="e">
        <f>#REF!</f>
        <v>#REF!</v>
      </c>
      <c r="B21" s="171" t="e">
        <f>#REF!</f>
        <v>#REF!</v>
      </c>
      <c r="C21" s="172" t="e">
        <f>B21/B22</f>
        <v>#REF!</v>
      </c>
      <c r="D21" s="173" t="e">
        <f>#REF!</f>
        <v>#REF!</v>
      </c>
      <c r="E21" s="173" t="e">
        <f t="shared" si="1"/>
        <v>#REF!</v>
      </c>
      <c r="G21" s="166" t="e">
        <f>A21</f>
        <v>#REF!</v>
      </c>
      <c r="H21" s="167">
        <f>'[1]Form. A2- Montage financier'!C62</f>
        <v>0</v>
      </c>
      <c r="I21" s="315"/>
      <c r="J21" s="115"/>
    </row>
    <row r="22" spans="1:13" ht="15.75" thickBot="1">
      <c r="A22" s="174" t="s">
        <v>29</v>
      </c>
      <c r="B22" s="169" t="e">
        <f>SUM(B17:B21)</f>
        <v>#REF!</v>
      </c>
      <c r="C22" s="175" t="e">
        <f>SUM(C17:C21)</f>
        <v>#REF!</v>
      </c>
      <c r="D22" s="169" t="e">
        <f>SUM(D17:D21)</f>
        <v>#REF!</v>
      </c>
      <c r="E22" s="176" t="e">
        <f>B22+D22</f>
        <v>#REF!</v>
      </c>
      <c r="G22" s="168" t="s">
        <v>29</v>
      </c>
      <c r="H22" s="169"/>
      <c r="I22" s="170" t="e">
        <f>I17+I16</f>
        <v>#REF!</v>
      </c>
      <c r="J22" s="118"/>
    </row>
    <row r="23" spans="1:13" ht="15.75" thickBot="1">
      <c r="K23" s="321" t="s">
        <v>66</v>
      </c>
      <c r="L23" s="322"/>
      <c r="M23" s="323"/>
    </row>
    <row r="24" spans="1:13">
      <c r="A24" s="279" t="s">
        <v>67</v>
      </c>
      <c r="B24" s="280"/>
      <c r="K24" s="188"/>
      <c r="L24" s="189"/>
      <c r="M24" s="190"/>
    </row>
    <row r="25" spans="1:13">
      <c r="A25" s="119" t="s">
        <v>57</v>
      </c>
      <c r="B25" s="120" t="s">
        <v>68</v>
      </c>
      <c r="K25" s="188"/>
      <c r="L25" s="189"/>
      <c r="M25" s="190"/>
    </row>
    <row r="26" spans="1:13" ht="15.75" thickBot="1">
      <c r="A26" s="113" t="e">
        <f>A17</f>
        <v>#REF!</v>
      </c>
      <c r="B26" s="199" t="e">
        <f>#REF!</f>
        <v>#REF!</v>
      </c>
      <c r="K26" s="188"/>
      <c r="L26" s="189"/>
      <c r="M26" s="190"/>
    </row>
    <row r="27" spans="1:13" ht="19.5" customHeight="1">
      <c r="A27" s="279" t="s">
        <v>69</v>
      </c>
      <c r="B27" s="280"/>
      <c r="D27" s="135"/>
      <c r="E27" s="135"/>
      <c r="F27" s="135"/>
      <c r="G27" s="135"/>
      <c r="K27" s="126" t="s">
        <v>70</v>
      </c>
      <c r="L27" s="127" t="s">
        <v>71</v>
      </c>
      <c r="M27" s="128" t="s">
        <v>72</v>
      </c>
    </row>
    <row r="28" spans="1:13">
      <c r="A28" s="119" t="s">
        <v>57</v>
      </c>
      <c r="B28" s="120" t="s">
        <v>68</v>
      </c>
      <c r="D28" s="316"/>
      <c r="E28" s="317"/>
      <c r="F28" s="317"/>
      <c r="G28" s="317"/>
      <c r="I28" s="123"/>
      <c r="K28" s="129" t="e">
        <f>COUNTIF(#REF!,"PME")</f>
        <v>#REF!</v>
      </c>
      <c r="L28" s="130" t="e">
        <f>COUNTIF(#REF!,"Grande Entreprise")</f>
        <v>#REF!</v>
      </c>
      <c r="M28" s="131" t="e">
        <f>COUNTIF(#REF!,"Regroupement industriel")</f>
        <v>#REF!</v>
      </c>
    </row>
    <row r="29" spans="1:13" ht="15.75" thickBot="1">
      <c r="A29" s="113" t="e">
        <f>#REF!</f>
        <v>#REF!</v>
      </c>
      <c r="B29" s="124" t="e">
        <f>#REF!</f>
        <v>#REF!</v>
      </c>
      <c r="D29" s="316"/>
      <c r="E29" s="317"/>
      <c r="F29" s="317"/>
      <c r="G29" s="317"/>
      <c r="K29" s="324" t="e">
        <f>K28+L28+M28</f>
        <v>#REF!</v>
      </c>
      <c r="L29" s="325"/>
      <c r="M29" s="326"/>
    </row>
    <row r="30" spans="1:13" ht="15.75" hidden="1" thickBot="1">
      <c r="A30" s="113" t="e">
        <f>#REF!</f>
        <v>#REF!</v>
      </c>
      <c r="B30" s="124" t="e">
        <f>#REF!</f>
        <v>#REF!</v>
      </c>
      <c r="D30" s="191" t="e">
        <f>C13+B22+H11</f>
        <v>#REF!</v>
      </c>
      <c r="E30" s="192">
        <f>M17</f>
        <v>0</v>
      </c>
      <c r="F30" s="193" t="e">
        <f>D22</f>
        <v>#REF!</v>
      </c>
      <c r="G30" s="194" t="e">
        <f>D30+E30+F30</f>
        <v>#REF!</v>
      </c>
      <c r="K30" s="78"/>
      <c r="L30" s="116"/>
    </row>
    <row r="31" spans="1:13" hidden="1">
      <c r="A31" s="113" t="e">
        <f>#REF!</f>
        <v>#REF!</v>
      </c>
      <c r="B31" s="124" t="e">
        <f>#REF!</f>
        <v>#REF!</v>
      </c>
      <c r="I31" s="132"/>
      <c r="K31" s="327" t="s">
        <v>73</v>
      </c>
      <c r="L31" s="328"/>
      <c r="M31" s="329"/>
    </row>
    <row r="32" spans="1:13" ht="15.75" thickBot="1">
      <c r="A32" s="133" t="s">
        <v>74</v>
      </c>
      <c r="B32" s="134" t="e">
        <f>B26+B29</f>
        <v>#REF!</v>
      </c>
      <c r="I32" s="132"/>
      <c r="J32" s="118"/>
      <c r="K32" s="126" t="s">
        <v>75</v>
      </c>
      <c r="L32" s="127" t="s">
        <v>76</v>
      </c>
      <c r="M32" s="128" t="s">
        <v>77</v>
      </c>
    </row>
    <row r="33" spans="1:13" ht="16.5" thickBot="1">
      <c r="A33" s="159"/>
      <c r="B33" s="160"/>
      <c r="I33" s="132"/>
      <c r="J33" s="135"/>
      <c r="K33" s="137" t="e">
        <f>COUNTIF(#REF!,"Université")</f>
        <v>#REF!</v>
      </c>
      <c r="L33" s="138" t="e">
        <f>COUNTIF(#REF!,"CCTT")</f>
        <v>#REF!</v>
      </c>
      <c r="M33" s="164" t="e">
        <f>COUNTIF(#REF!,"Centre de recherche publique")</f>
        <v>#REF!</v>
      </c>
    </row>
    <row r="34" spans="1:13" ht="16.5" thickBot="1">
      <c r="D34" s="330" t="s">
        <v>78</v>
      </c>
      <c r="E34" s="331"/>
      <c r="F34" s="331"/>
      <c r="G34" s="332"/>
      <c r="J34" s="180"/>
      <c r="K34" s="318" t="e">
        <f>K33+L33+M33</f>
        <v>#REF!</v>
      </c>
      <c r="L34" s="319"/>
      <c r="M34" s="320"/>
    </row>
    <row r="35" spans="1:13" ht="15.75" customHeight="1" thickBot="1">
      <c r="D35" s="303" t="s">
        <v>79</v>
      </c>
      <c r="E35" s="304"/>
      <c r="F35" s="304"/>
      <c r="G35" s="301" t="s">
        <v>80</v>
      </c>
      <c r="I35" s="135"/>
      <c r="K35" s="181"/>
    </row>
    <row r="36" spans="1:13" ht="15.75" thickBot="1">
      <c r="A36" s="136"/>
      <c r="D36" s="305"/>
      <c r="E36" s="306"/>
      <c r="F36" s="306"/>
      <c r="G36" s="302"/>
      <c r="I36" s="177" t="s">
        <v>81</v>
      </c>
      <c r="J36" s="139" t="s">
        <v>82</v>
      </c>
      <c r="K36" s="366" t="s">
        <v>83</v>
      </c>
      <c r="L36" s="366"/>
      <c r="M36" s="367"/>
    </row>
    <row r="37" spans="1:13" ht="15.75" thickBot="1">
      <c r="A37" s="140" t="s">
        <v>84</v>
      </c>
      <c r="B37" s="141" t="s">
        <v>85</v>
      </c>
      <c r="D37" s="305"/>
      <c r="E37" s="306"/>
      <c r="F37" s="306"/>
      <c r="G37" s="302"/>
      <c r="I37" s="178"/>
      <c r="J37" s="143" t="s">
        <v>86</v>
      </c>
      <c r="K37" s="368" t="s">
        <v>55</v>
      </c>
      <c r="L37" s="368"/>
      <c r="M37" s="369"/>
    </row>
    <row r="38" spans="1:13">
      <c r="A38" s="144" t="s">
        <v>87</v>
      </c>
      <c r="B38" s="145" t="s">
        <v>88</v>
      </c>
      <c r="D38" s="182" t="s">
        <v>89</v>
      </c>
      <c r="E38" s="183" t="s">
        <v>90</v>
      </c>
      <c r="F38" s="184" t="s">
        <v>91</v>
      </c>
      <c r="G38" s="186" t="s">
        <v>92</v>
      </c>
      <c r="I38" s="178"/>
      <c r="J38" s="147" t="s">
        <v>57</v>
      </c>
      <c r="K38" s="368" t="s">
        <v>93</v>
      </c>
      <c r="L38" s="368"/>
      <c r="M38" s="369"/>
    </row>
    <row r="39" spans="1:13" ht="16.5" thickBot="1">
      <c r="A39" s="144" t="s">
        <v>94</v>
      </c>
      <c r="B39" s="145" t="s">
        <v>95</v>
      </c>
      <c r="D39" s="148" t="e">
        <f>#REF!</f>
        <v>#REF!</v>
      </c>
      <c r="E39" s="149" t="e">
        <f>#REF!</f>
        <v>#REF!</v>
      </c>
      <c r="F39" s="185" t="e">
        <f>#REF!</f>
        <v>#REF!</v>
      </c>
      <c r="G39" s="187" t="e">
        <f>#REF!</f>
        <v>#REF!</v>
      </c>
      <c r="H39" s="135"/>
      <c r="I39" s="178"/>
      <c r="J39" s="147" t="s">
        <v>48</v>
      </c>
      <c r="K39" s="368" t="s">
        <v>96</v>
      </c>
      <c r="L39" s="368"/>
      <c r="M39" s="369"/>
    </row>
    <row r="40" spans="1:13" ht="15.75" thickBot="1">
      <c r="A40" s="150" t="s">
        <v>97</v>
      </c>
      <c r="B40" s="145" t="s">
        <v>95</v>
      </c>
      <c r="H40" s="142"/>
      <c r="I40" s="178"/>
      <c r="J40" s="147" t="s">
        <v>52</v>
      </c>
      <c r="K40" s="368" t="s">
        <v>98</v>
      </c>
      <c r="L40" s="368"/>
      <c r="M40" s="369"/>
    </row>
    <row r="41" spans="1:13" ht="15.75" thickBot="1">
      <c r="H41" s="146"/>
      <c r="I41" s="179"/>
      <c r="J41" s="151" t="s">
        <v>99</v>
      </c>
      <c r="K41" s="370" t="s">
        <v>100</v>
      </c>
      <c r="L41" s="370"/>
      <c r="M41" s="371"/>
    </row>
    <row r="42" spans="1:13">
      <c r="H42" s="146"/>
    </row>
    <row r="43" spans="1:13">
      <c r="H43" s="146"/>
    </row>
    <row r="45" spans="1:13">
      <c r="J45" s="152"/>
      <c r="K45" s="153"/>
      <c r="L45" s="154"/>
    </row>
  </sheetData>
  <mergeCells count="38">
    <mergeCell ref="K34:M34"/>
    <mergeCell ref="K23:M23"/>
    <mergeCell ref="K29:M29"/>
    <mergeCell ref="K31:M31"/>
    <mergeCell ref="D34:G34"/>
    <mergeCell ref="G35:G37"/>
    <mergeCell ref="D35:F37"/>
    <mergeCell ref="A27:B27"/>
    <mergeCell ref="A3:B4"/>
    <mergeCell ref="D3:D4"/>
    <mergeCell ref="A15:E15"/>
    <mergeCell ref="G15:I15"/>
    <mergeCell ref="I17:I21"/>
    <mergeCell ref="D28:D29"/>
    <mergeCell ref="E28:E29"/>
    <mergeCell ref="F28:F29"/>
    <mergeCell ref="G28:G29"/>
    <mergeCell ref="K1:M2"/>
    <mergeCell ref="E2:F2"/>
    <mergeCell ref="A24:B24"/>
    <mergeCell ref="A1:B2"/>
    <mergeCell ref="E1:F1"/>
    <mergeCell ref="G1:G2"/>
    <mergeCell ref="H1:H2"/>
    <mergeCell ref="J1:J2"/>
    <mergeCell ref="J3:K3"/>
    <mergeCell ref="L3:M3"/>
    <mergeCell ref="J4:K4"/>
    <mergeCell ref="L4:M4"/>
    <mergeCell ref="A6:D6"/>
    <mergeCell ref="G6:M6"/>
    <mergeCell ref="K15:M15"/>
    <mergeCell ref="K40:M40"/>
    <mergeCell ref="K41:M41"/>
    <mergeCell ref="K36:M36"/>
    <mergeCell ref="K37:M37"/>
    <mergeCell ref="K38:M38"/>
    <mergeCell ref="K39:M39"/>
  </mergeCells>
  <conditionalFormatting sqref="B38:B40">
    <cfRule type="containsText" dxfId="27" priority="14" operator="containsText" text="non">
      <formula>NOT(ISERROR(SEARCH("non",B38)))</formula>
    </cfRule>
    <cfRule type="containsText" dxfId="26" priority="15" operator="containsText" text="Accepté">
      <formula>NOT(ISERROR(SEARCH("Accepté",B38)))</formula>
    </cfRule>
    <cfRule type="containsText" dxfId="25" priority="16" operator="containsText" text="A venir">
      <formula>NOT(ISERROR(SEARCH("A venir",B38)))</formula>
    </cfRule>
  </conditionalFormatting>
  <conditionalFormatting sqref="D39">
    <cfRule type="cellIs" dxfId="24" priority="10" operator="lessThan">
      <formula>0.5</formula>
    </cfRule>
    <cfRule type="cellIs" dxfId="23" priority="11" operator="equal">
      <formula>0.5</formula>
    </cfRule>
    <cfRule type="cellIs" dxfId="22" priority="12" operator="equal">
      <formula>0.5</formula>
    </cfRule>
    <cfRule type="cellIs" dxfId="21" priority="13" operator="greaterThan">
      <formula>0.5</formula>
    </cfRule>
  </conditionalFormatting>
  <conditionalFormatting sqref="E39">
    <cfRule type="cellIs" dxfId="20" priority="27" operator="greaterThan">
      <formula>0.801</formula>
    </cfRule>
  </conditionalFormatting>
  <conditionalFormatting sqref="F39">
    <cfRule type="cellIs" dxfId="19" priority="26" operator="lessThan">
      <formula>0.199</formula>
    </cfRule>
  </conditionalFormatting>
  <conditionalFormatting sqref="G39">
    <cfRule type="cellIs" dxfId="18" priority="1" operator="lessThan">
      <formula>0.3</formula>
    </cfRule>
    <cfRule type="cellIs" dxfId="17" priority="2" operator="equal">
      <formula>0.3</formula>
    </cfRule>
    <cfRule type="cellIs" dxfId="16" priority="3" operator="greaterThan">
      <formula>0.3</formula>
    </cfRule>
  </conditionalFormatting>
  <conditionalFormatting sqref="K35">
    <cfRule type="cellIs" dxfId="15" priority="9" operator="greaterThan">
      <formula>0.801</formula>
    </cfRule>
  </conditionalFormatting>
  <dataValidations count="2">
    <dataValidation type="list" allowBlank="1" showInputMessage="1" showErrorMessage="1" sqref="L4:M4" xr:uid="{00000000-0002-0000-0400-000000000000}">
      <formula1>"Choissisez le nom du responsable,Anis Ben Amor, Cristina Marques, Mohammed Benyagoub"</formula1>
    </dataValidation>
    <dataValidation type="list" allowBlank="1" showInputMessage="1" showErrorMessage="1" sqref="B38:B40" xr:uid="{00000000-0002-0000-0400-000001000000}">
      <formula1>"A venir,Recommandé,Non recommandé"</formula1>
    </dataValidation>
  </dataValidations>
  <pageMargins left="0.7" right="0.7" top="0.75" bottom="0.75" header="0.3" footer="0.3"/>
  <pageSetup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3:Q22"/>
  <sheetViews>
    <sheetView view="pageBreakPreview" zoomScale="112" zoomScaleNormal="80" zoomScaleSheetLayoutView="112" workbookViewId="0">
      <selection activeCell="G35" sqref="G35"/>
    </sheetView>
  </sheetViews>
  <sheetFormatPr defaultColWidth="11.42578125" defaultRowHeight="15"/>
  <cols>
    <col min="1" max="1" width="24.5703125" customWidth="1"/>
    <col min="3" max="3" width="18.7109375" customWidth="1"/>
    <col min="4" max="4" width="20.7109375" customWidth="1"/>
    <col min="6" max="6" width="19.7109375" customWidth="1"/>
    <col min="7" max="7" width="18.7109375" customWidth="1"/>
    <col min="9" max="9" width="17.42578125" customWidth="1"/>
    <col min="10" max="10" width="21.28515625" customWidth="1"/>
    <col min="12" max="12" width="19.7109375" customWidth="1"/>
    <col min="13" max="13" width="21.5703125" customWidth="1"/>
    <col min="15" max="15" width="19.42578125" customWidth="1"/>
    <col min="16" max="16" width="18.7109375" customWidth="1"/>
  </cols>
  <sheetData>
    <row r="3" spans="1:17" ht="23.25">
      <c r="A3" s="48" t="s">
        <v>101</v>
      </c>
      <c r="B3" s="48"/>
      <c r="C3" s="48"/>
    </row>
    <row r="4" spans="1:17" ht="24" thickBot="1">
      <c r="A4" s="48"/>
      <c r="B4" s="48"/>
      <c r="C4" s="48"/>
    </row>
    <row r="5" spans="1:17" ht="22.5" thickTop="1" thickBot="1">
      <c r="A5" s="340" t="s">
        <v>102</v>
      </c>
      <c r="B5" s="340"/>
      <c r="C5" s="55">
        <v>0</v>
      </c>
      <c r="F5" s="351" t="s">
        <v>103</v>
      </c>
      <c r="G5" s="352"/>
      <c r="H5" s="353" t="e">
        <f>E21+H21+K21+N21+Q21</f>
        <v>#DIV/0!</v>
      </c>
      <c r="I5" s="354"/>
    </row>
    <row r="6" spans="1:17" ht="24.75" thickTop="1" thickBot="1">
      <c r="D6" s="48"/>
      <c r="E6" s="48"/>
    </row>
    <row r="7" spans="1:17" ht="23.65" customHeight="1" thickTop="1" thickBot="1">
      <c r="C7" s="343" t="e">
        <f>#REF!</f>
        <v>#REF!</v>
      </c>
      <c r="D7" s="344"/>
      <c r="E7" s="344"/>
      <c r="F7" s="343" t="e">
        <f>#REF!</f>
        <v>#REF!</v>
      </c>
      <c r="G7" s="344"/>
      <c r="H7" s="344"/>
      <c r="I7" s="343" t="e">
        <f>#REF!</f>
        <v>#REF!</v>
      </c>
      <c r="J7" s="344"/>
      <c r="K7" s="344"/>
      <c r="L7" s="343" t="e">
        <f>#REF!</f>
        <v>#REF!</v>
      </c>
      <c r="M7" s="344"/>
      <c r="N7" s="344"/>
      <c r="O7" s="343" t="e">
        <f>#REF!</f>
        <v>#REF!</v>
      </c>
      <c r="P7" s="344"/>
      <c r="Q7" s="349"/>
    </row>
    <row r="8" spans="1:17" ht="50.65" customHeight="1" thickTop="1" thickBot="1">
      <c r="A8" s="345" t="s">
        <v>104</v>
      </c>
      <c r="B8" s="346"/>
      <c r="C8" s="347">
        <v>35</v>
      </c>
      <c r="D8" s="348"/>
      <c r="E8" s="348"/>
      <c r="F8" s="347">
        <v>0</v>
      </c>
      <c r="G8" s="348"/>
      <c r="H8" s="348"/>
      <c r="I8" s="347"/>
      <c r="J8" s="348"/>
      <c r="K8" s="348"/>
      <c r="L8" s="347"/>
      <c r="M8" s="348"/>
      <c r="N8" s="348"/>
      <c r="O8" s="347"/>
      <c r="P8" s="348"/>
      <c r="Q8" s="350"/>
    </row>
    <row r="9" spans="1:17" ht="80.25" thickTop="1" thickBot="1">
      <c r="A9" s="341" t="s">
        <v>105</v>
      </c>
      <c r="B9" s="341"/>
      <c r="C9" s="52" t="s">
        <v>106</v>
      </c>
      <c r="D9" s="52" t="s">
        <v>107</v>
      </c>
      <c r="E9" s="53" t="s">
        <v>108</v>
      </c>
      <c r="F9" s="52" t="s">
        <v>106</v>
      </c>
      <c r="G9" s="52" t="s">
        <v>107</v>
      </c>
      <c r="H9" s="53" t="s">
        <v>108</v>
      </c>
      <c r="I9" s="52" t="s">
        <v>106</v>
      </c>
      <c r="J9" s="52" t="s">
        <v>107</v>
      </c>
      <c r="K9" s="53" t="s">
        <v>108</v>
      </c>
      <c r="L9" s="52" t="s">
        <v>106</v>
      </c>
      <c r="M9" s="52" t="s">
        <v>107</v>
      </c>
      <c r="N9" s="53" t="s">
        <v>108</v>
      </c>
      <c r="O9" s="52" t="s">
        <v>106</v>
      </c>
      <c r="P9" s="52" t="s">
        <v>107</v>
      </c>
      <c r="Q9" s="53" t="s">
        <v>108</v>
      </c>
    </row>
    <row r="10" spans="1:17" ht="17.25" thickTop="1" thickBot="1">
      <c r="A10" s="50" t="s">
        <v>109</v>
      </c>
      <c r="B10" s="51"/>
      <c r="C10" s="58">
        <v>0</v>
      </c>
      <c r="D10" s="58">
        <v>0</v>
      </c>
      <c r="E10" s="54" t="e">
        <f>IF($C$8=0,0,C10*D10/($C$5*$C$8))</f>
        <v>#DIV/0!</v>
      </c>
      <c r="F10" s="58"/>
      <c r="G10" s="58"/>
      <c r="H10" s="54">
        <f>IF($F$8=0,0,F10*G10/($C$5*$F$8))</f>
        <v>0</v>
      </c>
      <c r="I10" s="58"/>
      <c r="J10" s="58"/>
      <c r="K10" s="54">
        <f>IF($I$8=0,0,I10*J10/($C$5*$I$8))</f>
        <v>0</v>
      </c>
      <c r="L10" s="58"/>
      <c r="M10" s="58"/>
      <c r="N10" s="54">
        <f>IF($L$8=0,0,L10*M10/($C$5*$L$8))</f>
        <v>0</v>
      </c>
      <c r="O10" s="58"/>
      <c r="P10" s="58"/>
      <c r="Q10" s="54">
        <f>IF($O$8=0,0,O10*P10/($C$5*$O$8))</f>
        <v>0</v>
      </c>
    </row>
    <row r="11" spans="1:17" ht="17.25" thickTop="1" thickBot="1">
      <c r="A11" s="49" t="s">
        <v>110</v>
      </c>
      <c r="B11" s="49"/>
      <c r="C11" s="58">
        <v>0</v>
      </c>
      <c r="D11" s="58">
        <v>0</v>
      </c>
      <c r="E11" s="54" t="e">
        <f t="shared" ref="E11:E20" si="0">IF($C$8=0,0,C11*D11/($C$5*$C$8))</f>
        <v>#DIV/0!</v>
      </c>
      <c r="F11" s="58"/>
      <c r="G11" s="58"/>
      <c r="H11" s="54">
        <f t="shared" ref="H11:H20" si="1">IF($F$8=0,0,F11*G11/($C$5*$F$8))</f>
        <v>0</v>
      </c>
      <c r="I11" s="58"/>
      <c r="J11" s="58"/>
      <c r="K11" s="54">
        <f t="shared" ref="K11:K20" si="2">IF($I$8=0,0,I11*J11/($C$5*$I$8))</f>
        <v>0</v>
      </c>
      <c r="L11" s="58"/>
      <c r="M11" s="58"/>
      <c r="N11" s="54">
        <f t="shared" ref="N11:N20" si="3">IF($L$8=0,0,L11*M11/($C$5*$L$8))</f>
        <v>0</v>
      </c>
      <c r="O11" s="58"/>
      <c r="P11" s="58"/>
      <c r="Q11" s="54">
        <f t="shared" ref="Q11:Q20" si="4">IF($O$8=0,0,O11*P11/($C$5*$O$8))</f>
        <v>0</v>
      </c>
    </row>
    <row r="12" spans="1:17" ht="17.25" thickTop="1" thickBot="1">
      <c r="A12" s="335" t="s">
        <v>111</v>
      </c>
      <c r="B12" s="336"/>
      <c r="C12" s="58"/>
      <c r="D12" s="58"/>
      <c r="E12" s="54" t="e">
        <f t="shared" si="0"/>
        <v>#DIV/0!</v>
      </c>
      <c r="F12" s="58"/>
      <c r="G12" s="58"/>
      <c r="H12" s="54">
        <f t="shared" si="1"/>
        <v>0</v>
      </c>
      <c r="I12" s="58"/>
      <c r="J12" s="58"/>
      <c r="K12" s="54">
        <f t="shared" si="2"/>
        <v>0</v>
      </c>
      <c r="L12" s="58"/>
      <c r="M12" s="58"/>
      <c r="N12" s="54">
        <f t="shared" si="3"/>
        <v>0</v>
      </c>
      <c r="O12" s="58"/>
      <c r="P12" s="58"/>
      <c r="Q12" s="54">
        <f t="shared" si="4"/>
        <v>0</v>
      </c>
    </row>
    <row r="13" spans="1:17" ht="17.25" thickTop="1" thickBot="1">
      <c r="A13" s="338" t="s">
        <v>112</v>
      </c>
      <c r="B13" s="339"/>
      <c r="C13" s="58"/>
      <c r="D13" s="58"/>
      <c r="E13" s="54" t="e">
        <f t="shared" si="0"/>
        <v>#DIV/0!</v>
      </c>
      <c r="F13" s="58"/>
      <c r="G13" s="58"/>
      <c r="H13" s="54">
        <f t="shared" si="1"/>
        <v>0</v>
      </c>
      <c r="I13" s="58"/>
      <c r="J13" s="58"/>
      <c r="K13" s="54">
        <f t="shared" si="2"/>
        <v>0</v>
      </c>
      <c r="L13" s="58"/>
      <c r="M13" s="58"/>
      <c r="N13" s="54">
        <f t="shared" si="3"/>
        <v>0</v>
      </c>
      <c r="O13" s="58"/>
      <c r="P13" s="58"/>
      <c r="Q13" s="54">
        <f t="shared" si="4"/>
        <v>0</v>
      </c>
    </row>
    <row r="14" spans="1:17" ht="17.25" thickTop="1" thickBot="1">
      <c r="A14" s="335" t="s">
        <v>113</v>
      </c>
      <c r="B14" s="336"/>
      <c r="C14" s="58">
        <v>0</v>
      </c>
      <c r="D14" s="58">
        <v>0</v>
      </c>
      <c r="E14" s="54" t="e">
        <f t="shared" si="0"/>
        <v>#DIV/0!</v>
      </c>
      <c r="F14" s="58"/>
      <c r="G14" s="58"/>
      <c r="H14" s="54">
        <f t="shared" si="1"/>
        <v>0</v>
      </c>
      <c r="I14" s="58"/>
      <c r="J14" s="58"/>
      <c r="K14" s="54">
        <f t="shared" si="2"/>
        <v>0</v>
      </c>
      <c r="L14" s="58"/>
      <c r="M14" s="58"/>
      <c r="N14" s="54">
        <f t="shared" si="3"/>
        <v>0</v>
      </c>
      <c r="O14" s="58"/>
      <c r="P14" s="58"/>
      <c r="Q14" s="54">
        <f t="shared" si="4"/>
        <v>0</v>
      </c>
    </row>
    <row r="15" spans="1:17" ht="17.25" thickTop="1" thickBot="1">
      <c r="A15" s="335" t="s">
        <v>114</v>
      </c>
      <c r="B15" s="336"/>
      <c r="C15" s="58">
        <v>0</v>
      </c>
      <c r="D15" s="58">
        <v>0</v>
      </c>
      <c r="E15" s="54" t="e">
        <f t="shared" si="0"/>
        <v>#DIV/0!</v>
      </c>
      <c r="F15" s="58"/>
      <c r="G15" s="58"/>
      <c r="H15" s="54">
        <f t="shared" si="1"/>
        <v>0</v>
      </c>
      <c r="I15" s="58"/>
      <c r="J15" s="58"/>
      <c r="K15" s="54">
        <f t="shared" si="2"/>
        <v>0</v>
      </c>
      <c r="L15" s="58"/>
      <c r="M15" s="58"/>
      <c r="N15" s="54">
        <f t="shared" si="3"/>
        <v>0</v>
      </c>
      <c r="O15" s="58"/>
      <c r="P15" s="58"/>
      <c r="Q15" s="54">
        <f t="shared" si="4"/>
        <v>0</v>
      </c>
    </row>
    <row r="16" spans="1:17" ht="17.25" thickTop="1" thickBot="1">
      <c r="A16" s="335" t="s">
        <v>115</v>
      </c>
      <c r="B16" s="336"/>
      <c r="C16" s="58">
        <v>0</v>
      </c>
      <c r="D16" s="58">
        <v>0</v>
      </c>
      <c r="E16" s="54" t="e">
        <f t="shared" si="0"/>
        <v>#DIV/0!</v>
      </c>
      <c r="F16" s="58"/>
      <c r="G16" s="58"/>
      <c r="H16" s="54">
        <f t="shared" si="1"/>
        <v>0</v>
      </c>
      <c r="I16" s="58"/>
      <c r="J16" s="58"/>
      <c r="K16" s="54">
        <f t="shared" si="2"/>
        <v>0</v>
      </c>
      <c r="L16" s="58"/>
      <c r="M16" s="58"/>
      <c r="N16" s="54">
        <f t="shared" si="3"/>
        <v>0</v>
      </c>
      <c r="O16" s="58"/>
      <c r="P16" s="58"/>
      <c r="Q16" s="54">
        <f t="shared" si="4"/>
        <v>0</v>
      </c>
    </row>
    <row r="17" spans="1:17" ht="17.25" thickTop="1" thickBot="1">
      <c r="A17" s="342" t="s">
        <v>116</v>
      </c>
      <c r="B17" s="342"/>
      <c r="C17" s="58"/>
      <c r="D17" s="58"/>
      <c r="E17" s="54" t="e">
        <f t="shared" si="0"/>
        <v>#DIV/0!</v>
      </c>
      <c r="F17" s="58"/>
      <c r="G17" s="58"/>
      <c r="H17" s="54">
        <f t="shared" si="1"/>
        <v>0</v>
      </c>
      <c r="I17" s="58"/>
      <c r="J17" s="58"/>
      <c r="K17" s="54">
        <f t="shared" si="2"/>
        <v>0</v>
      </c>
      <c r="L17" s="58"/>
      <c r="M17" s="58"/>
      <c r="N17" s="54">
        <f t="shared" si="3"/>
        <v>0</v>
      </c>
      <c r="O17" s="58"/>
      <c r="P17" s="58"/>
      <c r="Q17" s="54">
        <f t="shared" si="4"/>
        <v>0</v>
      </c>
    </row>
    <row r="18" spans="1:17" ht="17.25" thickTop="1" thickBot="1">
      <c r="A18" s="337" t="s">
        <v>116</v>
      </c>
      <c r="B18" s="337"/>
      <c r="C18" s="58"/>
      <c r="D18" s="58"/>
      <c r="E18" s="54" t="e">
        <f t="shared" si="0"/>
        <v>#DIV/0!</v>
      </c>
      <c r="F18" s="58"/>
      <c r="G18" s="58"/>
      <c r="H18" s="54">
        <f t="shared" si="1"/>
        <v>0</v>
      </c>
      <c r="I18" s="58"/>
      <c r="J18" s="58"/>
      <c r="K18" s="54">
        <f t="shared" si="2"/>
        <v>0</v>
      </c>
      <c r="L18" s="58"/>
      <c r="M18" s="58"/>
      <c r="N18" s="54">
        <f t="shared" si="3"/>
        <v>0</v>
      </c>
      <c r="O18" s="58"/>
      <c r="P18" s="58"/>
      <c r="Q18" s="54">
        <f t="shared" si="4"/>
        <v>0</v>
      </c>
    </row>
    <row r="19" spans="1:17" ht="17.25" thickTop="1" thickBot="1">
      <c r="A19" s="56" t="s">
        <v>116</v>
      </c>
      <c r="B19" s="57"/>
      <c r="C19" s="58"/>
      <c r="D19" s="58"/>
      <c r="E19" s="54" t="e">
        <f t="shared" si="0"/>
        <v>#DIV/0!</v>
      </c>
      <c r="F19" s="58"/>
      <c r="G19" s="58"/>
      <c r="H19" s="54">
        <f t="shared" si="1"/>
        <v>0</v>
      </c>
      <c r="I19" s="58"/>
      <c r="J19" s="58"/>
      <c r="K19" s="54">
        <f t="shared" si="2"/>
        <v>0</v>
      </c>
      <c r="L19" s="58"/>
      <c r="M19" s="58"/>
      <c r="N19" s="54">
        <f t="shared" si="3"/>
        <v>0</v>
      </c>
      <c r="O19" s="58"/>
      <c r="P19" s="58"/>
      <c r="Q19" s="54">
        <f t="shared" si="4"/>
        <v>0</v>
      </c>
    </row>
    <row r="20" spans="1:17" ht="17.25" thickTop="1" thickBot="1">
      <c r="A20" s="333" t="s">
        <v>116</v>
      </c>
      <c r="B20" s="334"/>
      <c r="C20" s="59"/>
      <c r="D20" s="59"/>
      <c r="E20" s="54" t="e">
        <f t="shared" si="0"/>
        <v>#DIV/0!</v>
      </c>
      <c r="F20" s="59"/>
      <c r="G20" s="59"/>
      <c r="H20" s="54">
        <f t="shared" si="1"/>
        <v>0</v>
      </c>
      <c r="I20" s="59"/>
      <c r="J20" s="59"/>
      <c r="K20" s="54">
        <f t="shared" si="2"/>
        <v>0</v>
      </c>
      <c r="L20" s="59"/>
      <c r="M20" s="59"/>
      <c r="N20" s="54">
        <f t="shared" si="3"/>
        <v>0</v>
      </c>
      <c r="O20" s="59"/>
      <c r="P20" s="59"/>
      <c r="Q20" s="54">
        <f t="shared" si="4"/>
        <v>0</v>
      </c>
    </row>
    <row r="21" spans="1:17" ht="17.25" thickTop="1" thickBot="1">
      <c r="A21" s="335" t="s">
        <v>29</v>
      </c>
      <c r="B21" s="336"/>
      <c r="C21" s="47"/>
      <c r="D21" s="47"/>
      <c r="E21" s="60" t="e">
        <f>SUM(E10:E20)</f>
        <v>#DIV/0!</v>
      </c>
      <c r="F21" s="47"/>
      <c r="G21" s="47"/>
      <c r="H21" s="60">
        <f>SUM(H10:H20)</f>
        <v>0</v>
      </c>
      <c r="I21" s="47"/>
      <c r="J21" s="47"/>
      <c r="K21" s="60">
        <f>SUM(K10:K20)</f>
        <v>0</v>
      </c>
      <c r="L21" s="47"/>
      <c r="M21" s="47"/>
      <c r="N21" s="61">
        <f>SUM(N10:N20)</f>
        <v>0</v>
      </c>
      <c r="O21" s="47"/>
      <c r="P21" s="47"/>
      <c r="Q21" s="60">
        <f>SUM(Q10:Q20)</f>
        <v>0</v>
      </c>
    </row>
    <row r="22" spans="1:17" ht="15.75" thickTop="1"/>
  </sheetData>
  <sheetProtection algorithmName="SHA-512" hashValue="ZhH2XBtdu5AxQQ3JQwTKTks7OdHY8NJb12RtCt302xcC1BuM0/k2InmmAHR5O0uFzpoFSJjnHgb/MqcCw/k9XQ==" saltValue="wbcD13fpJP1gXCYzzvuANw==" spinCount="100000" sheet="1" objects="1" scenarios="1"/>
  <mergeCells count="24">
    <mergeCell ref="O7:Q7"/>
    <mergeCell ref="O8:Q8"/>
    <mergeCell ref="F5:G5"/>
    <mergeCell ref="H5:I5"/>
    <mergeCell ref="F7:H7"/>
    <mergeCell ref="F8:H8"/>
    <mergeCell ref="I7:K7"/>
    <mergeCell ref="I8:K8"/>
    <mergeCell ref="L7:N7"/>
    <mergeCell ref="L8:N8"/>
    <mergeCell ref="A5:B5"/>
    <mergeCell ref="A9:B9"/>
    <mergeCell ref="A17:B17"/>
    <mergeCell ref="C7:E7"/>
    <mergeCell ref="A8:B8"/>
    <mergeCell ref="C8:E8"/>
    <mergeCell ref="A20:B20"/>
    <mergeCell ref="A21:B21"/>
    <mergeCell ref="A18:B18"/>
    <mergeCell ref="A12:B12"/>
    <mergeCell ref="A13:B13"/>
    <mergeCell ref="A14:B14"/>
    <mergeCell ref="A15:B15"/>
    <mergeCell ref="A16:B16"/>
  </mergeCells>
  <conditionalFormatting sqref="C10:C20">
    <cfRule type="cellIs" dxfId="14" priority="11" operator="greaterThan">
      <formula>$C$8</formula>
    </cfRule>
  </conditionalFormatting>
  <conditionalFormatting sqref="D10:D20">
    <cfRule type="cellIs" dxfId="13" priority="10" operator="greaterThan">
      <formula>$C$5</formula>
    </cfRule>
  </conditionalFormatting>
  <conditionalFormatting sqref="F10:F20">
    <cfRule type="cellIs" dxfId="12" priority="2" operator="greaterThan">
      <formula>$F$8</formula>
    </cfRule>
  </conditionalFormatting>
  <conditionalFormatting sqref="G10:G20">
    <cfRule type="cellIs" dxfId="11" priority="1" operator="greaterThan">
      <formula>$C$5</formula>
    </cfRule>
  </conditionalFormatting>
  <conditionalFormatting sqref="I10:I20">
    <cfRule type="cellIs" dxfId="10" priority="9" operator="greaterThan">
      <formula>$I$8</formula>
    </cfRule>
  </conditionalFormatting>
  <conditionalFormatting sqref="J10:J20">
    <cfRule type="cellIs" dxfId="9" priority="8" operator="greaterThan">
      <formula>$C$5</formula>
    </cfRule>
  </conditionalFormatting>
  <conditionalFormatting sqref="L10:L20">
    <cfRule type="cellIs" dxfId="8" priority="7" operator="greaterThan">
      <formula>$L$8</formula>
    </cfRule>
  </conditionalFormatting>
  <conditionalFormatting sqref="M10:M20">
    <cfRule type="cellIs" dxfId="7" priority="6" operator="greaterThan">
      <formula>$C$5</formula>
    </cfRule>
  </conditionalFormatting>
  <conditionalFormatting sqref="O10:O20">
    <cfRule type="cellIs" dxfId="6" priority="4" operator="greaterThan">
      <formula>$O$8</formula>
    </cfRule>
  </conditionalFormatting>
  <conditionalFormatting sqref="P10:P20">
    <cfRule type="cellIs" dxfId="5" priority="3" operator="greaterThan">
      <formula>$C$5</formula>
    </cfRule>
  </conditionalFormatting>
  <dataValidations count="1">
    <dataValidation type="whole" errorStyle="warning" operator="lessThanOrEqual" allowBlank="1" showInputMessage="1" showErrorMessage="1" errorTitle="Erreur:Durée Maximale du projet " error="Notez que la durée maximale du projet CRIBIQ ne peut pas dépasser 3 ans, soit 156 semaines.  " sqref="C5" xr:uid="{00000000-0002-0000-0500-000000000000}">
      <formula1>156</formula1>
    </dataValidation>
  </dataValidations>
  <pageMargins left="0.7" right="0.7" top="0.75" bottom="0.75" header="0.3" footer="0.3"/>
  <pageSetup scale="48" orientation="portrait" r:id="rId1"/>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N20"/>
  <sheetViews>
    <sheetView zoomScaleNormal="100" workbookViewId="0">
      <selection activeCell="B13" sqref="B13"/>
    </sheetView>
  </sheetViews>
  <sheetFormatPr defaultColWidth="11.42578125" defaultRowHeight="15"/>
  <cols>
    <col min="1" max="1" width="62.5703125" customWidth="1"/>
    <col min="2" max="2" width="18.5703125" bestFit="1" customWidth="1"/>
    <col min="7" max="7" width="13.7109375" customWidth="1"/>
    <col min="8" max="8" width="14" customWidth="1"/>
    <col min="9" max="10" width="13.5703125" customWidth="1"/>
    <col min="11" max="11" width="13.42578125" customWidth="1"/>
    <col min="12" max="12" width="13.7109375" customWidth="1"/>
    <col min="13" max="13" width="21.7109375" customWidth="1"/>
    <col min="14" max="14" width="18.7109375" customWidth="1"/>
  </cols>
  <sheetData>
    <row r="1" spans="1:14" ht="69" customHeight="1" thickBot="1">
      <c r="A1" s="355" t="s">
        <v>117</v>
      </c>
      <c r="B1" s="356"/>
      <c r="C1" s="356"/>
      <c r="D1" s="356"/>
      <c r="E1" s="356"/>
      <c r="F1" s="357"/>
      <c r="I1" t="s">
        <v>118</v>
      </c>
    </row>
    <row r="2" spans="1:14" ht="33.75" customHeight="1">
      <c r="A2" s="28"/>
      <c r="B2" s="28"/>
      <c r="C2" s="28"/>
      <c r="D2" s="28"/>
      <c r="E2" s="28"/>
      <c r="F2" s="28"/>
    </row>
    <row r="3" spans="1:14" ht="51.75" customHeight="1">
      <c r="A3" s="359" t="s">
        <v>119</v>
      </c>
      <c r="B3" s="359"/>
      <c r="C3" s="359"/>
      <c r="D3" s="359"/>
      <c r="E3" s="359"/>
      <c r="F3" s="359"/>
      <c r="H3" s="77" t="s">
        <v>120</v>
      </c>
      <c r="I3" s="64"/>
      <c r="J3" s="64"/>
      <c r="K3" s="64"/>
      <c r="L3" s="64"/>
      <c r="M3" s="64"/>
    </row>
    <row r="4" spans="1:14" ht="15.75" thickBot="1"/>
    <row r="5" spans="1:14" ht="22.5" thickTop="1" thickBot="1">
      <c r="A5" s="30" t="s">
        <v>121</v>
      </c>
      <c r="B5" s="34"/>
      <c r="G5" s="66"/>
      <c r="H5" s="71" t="e">
        <f>#REF!</f>
        <v>#REF!</v>
      </c>
      <c r="I5" s="71" t="e">
        <f>#REF!</f>
        <v>#REF!</v>
      </c>
      <c r="J5" s="71" t="e">
        <f>#REF!</f>
        <v>#REF!</v>
      </c>
      <c r="K5" s="71" t="e">
        <f>#REF!</f>
        <v>#REF!</v>
      </c>
      <c r="L5" s="71" t="e">
        <f>#REF!</f>
        <v>#REF!</v>
      </c>
      <c r="M5" s="67"/>
      <c r="N5" s="68"/>
    </row>
    <row r="6" spans="1:14" ht="33" customHeight="1" thickTop="1" thickBot="1">
      <c r="A6" s="31" t="s">
        <v>122</v>
      </c>
      <c r="B6" s="32" t="e">
        <f>#REF!</f>
        <v>#REF!</v>
      </c>
      <c r="G6" s="65"/>
      <c r="H6" s="72" t="e">
        <f>#REF!</f>
        <v>#REF!</v>
      </c>
      <c r="I6" s="72" t="e">
        <f>#REF!</f>
        <v>#REF!</v>
      </c>
      <c r="J6" s="73" t="e">
        <f>#REF!</f>
        <v>#REF!</v>
      </c>
      <c r="K6" s="72" t="e">
        <f>#REF!</f>
        <v>#REF!</v>
      </c>
      <c r="L6" s="72" t="e">
        <f>#REF!</f>
        <v>#REF!</v>
      </c>
      <c r="M6" s="74" t="s">
        <v>123</v>
      </c>
      <c r="N6" s="74" t="s">
        <v>124</v>
      </c>
    </row>
    <row r="7" spans="1:14" ht="22.5" thickTop="1" thickBot="1">
      <c r="A7" s="31" t="s">
        <v>125</v>
      </c>
      <c r="B7" s="32" t="e">
        <f>#REF!</f>
        <v>#REF!</v>
      </c>
      <c r="G7" s="71" t="e">
        <f>#REF!</f>
        <v>#REF!</v>
      </c>
      <c r="H7" s="69" t="e">
        <f>#REF!</f>
        <v>#REF!</v>
      </c>
      <c r="I7" s="69" t="e">
        <f>#REF!</f>
        <v>#REF!</v>
      </c>
      <c r="J7" s="69" t="e">
        <f>#REF!</f>
        <v>#REF!</v>
      </c>
      <c r="K7" s="69" t="e">
        <f>#REF!</f>
        <v>#REF!</v>
      </c>
      <c r="L7" s="69" t="e">
        <f>#REF!</f>
        <v>#REF!</v>
      </c>
      <c r="M7" s="69" t="e">
        <f>SUM(H7:L7)</f>
        <v>#REF!</v>
      </c>
      <c r="N7" s="360" t="e">
        <f>M7+M8+M9+M10+M11</f>
        <v>#REF!</v>
      </c>
    </row>
    <row r="8" spans="1:14" ht="22.5" thickTop="1" thickBot="1">
      <c r="A8" s="31" t="s">
        <v>126</v>
      </c>
      <c r="B8" s="32" t="e">
        <f>#REF!</f>
        <v>#REF!</v>
      </c>
      <c r="G8" s="71" t="e">
        <f>#REF!</f>
        <v>#REF!</v>
      </c>
      <c r="H8" s="69" t="e">
        <f>#REF!</f>
        <v>#REF!</v>
      </c>
      <c r="I8" s="69" t="e">
        <f>#REF!</f>
        <v>#REF!</v>
      </c>
      <c r="J8" s="69" t="e">
        <f>#REF!</f>
        <v>#REF!</v>
      </c>
      <c r="K8" s="69" t="e">
        <f>#REF!</f>
        <v>#REF!</v>
      </c>
      <c r="L8" s="69" t="e">
        <f>#REF!</f>
        <v>#REF!</v>
      </c>
      <c r="M8" s="69" t="e">
        <f t="shared" ref="M8:M12" si="0">SUM(H8:L8)</f>
        <v>#REF!</v>
      </c>
      <c r="N8" s="361"/>
    </row>
    <row r="9" spans="1:14" ht="22.5" thickTop="1" thickBot="1">
      <c r="A9" s="31" t="s">
        <v>127</v>
      </c>
      <c r="B9" s="32" t="e">
        <f>#REF!</f>
        <v>#REF!</v>
      </c>
      <c r="G9" s="71" t="e">
        <f>#REF!</f>
        <v>#REF!</v>
      </c>
      <c r="H9" s="69" t="e">
        <f>#REF!</f>
        <v>#REF!</v>
      </c>
      <c r="I9" s="69" t="e">
        <f>#REF!</f>
        <v>#REF!</v>
      </c>
      <c r="J9" s="69" t="e">
        <f>#REF!</f>
        <v>#REF!</v>
      </c>
      <c r="K9" s="69" t="e">
        <f>#REF!</f>
        <v>#REF!</v>
      </c>
      <c r="L9" s="69" t="e">
        <f>#REF!</f>
        <v>#REF!</v>
      </c>
      <c r="M9" s="69" t="e">
        <f t="shared" si="0"/>
        <v>#REF!</v>
      </c>
      <c r="N9" s="361"/>
    </row>
    <row r="10" spans="1:14" ht="22.5" thickTop="1" thickBot="1">
      <c r="A10" s="31" t="s">
        <v>128</v>
      </c>
      <c r="B10" s="32" t="e">
        <f>#REF!</f>
        <v>#REF!</v>
      </c>
      <c r="G10" s="71" t="e">
        <f>#REF!</f>
        <v>#REF!</v>
      </c>
      <c r="H10" s="69" t="e">
        <f>#REF!</f>
        <v>#REF!</v>
      </c>
      <c r="I10" s="69" t="e">
        <f>#REF!</f>
        <v>#REF!</v>
      </c>
      <c r="J10" s="69" t="e">
        <f>#REF!</f>
        <v>#REF!</v>
      </c>
      <c r="K10" s="69" t="e">
        <f>#REF!</f>
        <v>#REF!</v>
      </c>
      <c r="L10" s="69" t="e">
        <f>#REF!</f>
        <v>#REF!</v>
      </c>
      <c r="M10" s="69" t="e">
        <f t="shared" si="0"/>
        <v>#REF!</v>
      </c>
      <c r="N10" s="361"/>
    </row>
    <row r="11" spans="1:14" ht="22.5" thickTop="1" thickBot="1">
      <c r="A11" s="33" t="s">
        <v>129</v>
      </c>
      <c r="B11" s="35" t="e">
        <f>B6+B7+B8+B9+B10</f>
        <v>#REF!</v>
      </c>
      <c r="C11" s="29" t="e">
        <f>IF(B11=B8+B7+B6+B9+B10,"", "Équilibrer d'abord le budget au formulaire A3")</f>
        <v>#REF!</v>
      </c>
      <c r="E11" s="29"/>
      <c r="F11" s="29"/>
      <c r="G11" s="71" t="e">
        <f>#REF!</f>
        <v>#REF!</v>
      </c>
      <c r="H11" s="69" t="e">
        <f>#REF!</f>
        <v>#REF!</v>
      </c>
      <c r="I11" s="69" t="e">
        <f>#REF!</f>
        <v>#REF!</v>
      </c>
      <c r="J11" s="69" t="e">
        <f>#REF!</f>
        <v>#REF!</v>
      </c>
      <c r="K11" s="69" t="e">
        <f>#REF!</f>
        <v>#REF!</v>
      </c>
      <c r="L11" s="69" t="e">
        <f>#REF!</f>
        <v>#REF!</v>
      </c>
      <c r="M11" s="69" t="e">
        <f t="shared" si="0"/>
        <v>#REF!</v>
      </c>
      <c r="N11" s="362"/>
    </row>
    <row r="12" spans="1:14" ht="22.5" thickTop="1" thickBot="1">
      <c r="A12" s="31" t="s">
        <v>130</v>
      </c>
      <c r="B12" s="62" t="e">
        <f>IF(OR(#REF!="Ventilation du budget par année non équilibrée",'Form. A5- Validation Grille'!B2="Non conforme"),0,B11/#REF!)</f>
        <v>#REF!</v>
      </c>
      <c r="G12" s="71" t="s">
        <v>15</v>
      </c>
      <c r="H12" s="70" t="e">
        <f>IF(#REF!="Université",#REF!*'Form. A4- Calcul des FIR-CRIBIQ'!B12*MIN(H6,27%),0)</f>
        <v>#REF!</v>
      </c>
      <c r="I12" s="70" t="e">
        <f>IF(#REF!="Université",#REF!*'Form. A4- Calcul des FIR-CRIBIQ'!B12*MIN(27%,'Form. A4- Calcul des FIR-CRIBIQ'!I6),0)</f>
        <v>#REF!</v>
      </c>
      <c r="J12" s="70" t="e">
        <f>IF(#REF!="Université",#REF!*'Form. A4- Calcul des FIR-CRIBIQ'!B12*MIN(275,'Form. A4- Calcul des FIR-CRIBIQ'!J6),0)</f>
        <v>#REF!</v>
      </c>
      <c r="K12" s="70" t="e">
        <f>IF(#REF!="Université",MIN(K6,27%)*#REF!*'Form. A4- Calcul des FIR-CRIBIQ'!B12,0)</f>
        <v>#REF!</v>
      </c>
      <c r="L12" s="70" t="e">
        <f>IF(#REF!="Université",#REF!*'Form. A4- Calcul des FIR-CRIBIQ'!B12*MIN('Form. A4- Calcul des FIR-CRIBIQ'!L6,27%),0)</f>
        <v>#REF!</v>
      </c>
      <c r="M12" s="70" t="e">
        <f t="shared" si="0"/>
        <v>#REF!</v>
      </c>
      <c r="N12" s="76" t="e">
        <f>M12</f>
        <v>#REF!</v>
      </c>
    </row>
    <row r="13" spans="1:14" ht="22.5" thickTop="1" thickBot="1">
      <c r="A13" s="31" t="s">
        <v>131</v>
      </c>
      <c r="B13" s="32" t="e">
        <f>#REF!</f>
        <v>#REF!</v>
      </c>
      <c r="G13" s="63" t="s">
        <v>132</v>
      </c>
      <c r="H13" s="75" t="e">
        <f>SUM(H7:H12)</f>
        <v>#REF!</v>
      </c>
      <c r="I13" s="75" t="e">
        <f t="shared" ref="I13:L13" si="1">SUM(I7:I12)</f>
        <v>#REF!</v>
      </c>
      <c r="J13" s="75" t="e">
        <f t="shared" si="1"/>
        <v>#REF!</v>
      </c>
      <c r="K13" s="75" t="e">
        <f t="shared" si="1"/>
        <v>#REF!</v>
      </c>
      <c r="L13" s="75" t="e">
        <f t="shared" si="1"/>
        <v>#REF!</v>
      </c>
    </row>
    <row r="14" spans="1:14" ht="15.75" thickTop="1"/>
    <row r="15" spans="1:14" ht="15" customHeight="1">
      <c r="A15" s="358" t="s">
        <v>133</v>
      </c>
      <c r="B15" s="358"/>
      <c r="C15" s="358"/>
      <c r="D15" s="358"/>
      <c r="E15" s="358"/>
      <c r="F15" s="358"/>
      <c r="G15" s="36"/>
      <c r="H15" s="36"/>
      <c r="I15" s="36"/>
      <c r="J15" s="36"/>
      <c r="K15" s="36"/>
      <c r="L15" s="36"/>
      <c r="M15" s="36"/>
    </row>
    <row r="16" spans="1:14" ht="15" customHeight="1">
      <c r="A16" s="358"/>
      <c r="B16" s="358"/>
      <c r="C16" s="358"/>
      <c r="D16" s="358"/>
      <c r="E16" s="358"/>
      <c r="F16" s="358"/>
      <c r="G16" s="36"/>
      <c r="H16" s="36"/>
      <c r="I16" s="36"/>
      <c r="J16" s="36"/>
      <c r="K16" s="36"/>
      <c r="L16" s="36"/>
      <c r="M16" s="36"/>
    </row>
    <row r="17" spans="1:13" ht="15" customHeight="1">
      <c r="A17" s="358"/>
      <c r="B17" s="358"/>
      <c r="C17" s="358"/>
      <c r="D17" s="358"/>
      <c r="E17" s="358"/>
      <c r="F17" s="358"/>
      <c r="G17" s="36"/>
      <c r="H17" s="36"/>
      <c r="I17" s="36"/>
      <c r="J17" s="36"/>
      <c r="K17" s="36"/>
      <c r="L17" s="36"/>
      <c r="M17" s="36"/>
    </row>
    <row r="18" spans="1:13" ht="15" customHeight="1">
      <c r="A18" s="358"/>
      <c r="B18" s="358"/>
      <c r="C18" s="358"/>
      <c r="D18" s="358"/>
      <c r="E18" s="358"/>
      <c r="F18" s="358"/>
      <c r="G18" s="36"/>
      <c r="H18" s="36"/>
      <c r="I18" s="36"/>
      <c r="J18" s="36"/>
      <c r="K18" s="36"/>
      <c r="L18" s="36"/>
      <c r="M18" s="36"/>
    </row>
    <row r="19" spans="1:13" ht="15" customHeight="1">
      <c r="A19" s="358"/>
      <c r="B19" s="358"/>
      <c r="C19" s="358"/>
      <c r="D19" s="358"/>
      <c r="E19" s="358"/>
      <c r="F19" s="358"/>
      <c r="G19" s="36"/>
      <c r="H19" s="36"/>
      <c r="I19" s="36"/>
      <c r="J19" s="36"/>
      <c r="K19" s="36"/>
      <c r="L19" s="36"/>
      <c r="M19" s="36"/>
    </row>
    <row r="20" spans="1:13" ht="50.25" customHeight="1">
      <c r="A20" s="358"/>
      <c r="B20" s="358"/>
      <c r="C20" s="358"/>
      <c r="D20" s="358"/>
      <c r="E20" s="358"/>
      <c r="F20" s="358"/>
    </row>
  </sheetData>
  <mergeCells count="4">
    <mergeCell ref="A1:F1"/>
    <mergeCell ref="A15:F20"/>
    <mergeCell ref="A3:F3"/>
    <mergeCell ref="N7:N11"/>
  </mergeCells>
  <pageMargins left="0.7" right="0.7" top="0.75" bottom="0.75" header="0.3" footer="0.3"/>
  <pageSetup paperSize="9" scale="69"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dimension ref="A1:G14"/>
  <sheetViews>
    <sheetView zoomScaleNormal="100" zoomScaleSheetLayoutView="100" workbookViewId="0">
      <selection activeCell="F23" sqref="F23"/>
    </sheetView>
  </sheetViews>
  <sheetFormatPr defaultColWidth="11.42578125" defaultRowHeight="15"/>
  <cols>
    <col min="1" max="1" width="59.28515625" customWidth="1"/>
    <col min="2" max="7" width="19.28515625" customWidth="1"/>
  </cols>
  <sheetData>
    <row r="1" spans="1:7" ht="24" thickBot="1">
      <c r="A1" s="363" t="s">
        <v>134</v>
      </c>
      <c r="B1" s="363"/>
      <c r="C1" s="364"/>
      <c r="D1" s="364"/>
      <c r="E1" s="364"/>
      <c r="F1" s="364"/>
      <c r="G1" s="364"/>
    </row>
    <row r="2" spans="1:7" ht="48" thickBot="1">
      <c r="A2" s="6" t="s">
        <v>135</v>
      </c>
      <c r="B2" s="7" t="s">
        <v>29</v>
      </c>
      <c r="C2" s="8" t="e">
        <f>#REF!</f>
        <v>#REF!</v>
      </c>
      <c r="D2" s="9" t="e">
        <f>#REF!</f>
        <v>#REF!</v>
      </c>
      <c r="E2" s="9" t="e">
        <f>#REF!</f>
        <v>#REF!</v>
      </c>
      <c r="F2" s="9" t="e">
        <f>#REF!</f>
        <v>#REF!</v>
      </c>
      <c r="G2" s="10" t="e">
        <f>#REF!</f>
        <v>#REF!</v>
      </c>
    </row>
    <row r="3" spans="1:7" ht="31.5">
      <c r="A3" s="37" t="s">
        <v>136</v>
      </c>
      <c r="B3" s="2">
        <f>SUM(C3:G3)</f>
        <v>0</v>
      </c>
      <c r="C3" s="11"/>
      <c r="D3" s="12"/>
      <c r="E3" s="12"/>
      <c r="F3" s="12"/>
      <c r="G3" s="13"/>
    </row>
    <row r="4" spans="1:7" ht="31.5">
      <c r="A4" s="38" t="s">
        <v>136</v>
      </c>
      <c r="B4" s="3">
        <f>SUM(C4:G4)</f>
        <v>0</v>
      </c>
      <c r="C4" s="14"/>
      <c r="D4" s="15"/>
      <c r="E4" s="15"/>
      <c r="F4" s="15"/>
      <c r="G4" s="16"/>
    </row>
    <row r="5" spans="1:7" ht="31.5">
      <c r="A5" s="38" t="s">
        <v>136</v>
      </c>
      <c r="B5" s="3">
        <f t="shared" ref="B5:B11" si="0">SUM(C5:G5)</f>
        <v>0</v>
      </c>
      <c r="C5" s="14"/>
      <c r="D5" s="15"/>
      <c r="E5" s="15"/>
      <c r="F5" s="15"/>
      <c r="G5" s="16"/>
    </row>
    <row r="6" spans="1:7" ht="31.5">
      <c r="A6" s="38" t="s">
        <v>136</v>
      </c>
      <c r="B6" s="3">
        <f t="shared" si="0"/>
        <v>0</v>
      </c>
      <c r="C6" s="14"/>
      <c r="D6" s="15"/>
      <c r="E6" s="15"/>
      <c r="F6" s="15"/>
      <c r="G6" s="16"/>
    </row>
    <row r="7" spans="1:7" ht="31.5">
      <c r="A7" s="38" t="s">
        <v>136</v>
      </c>
      <c r="B7" s="3">
        <f t="shared" si="0"/>
        <v>0</v>
      </c>
      <c r="C7" s="14"/>
      <c r="D7" s="15"/>
      <c r="E7" s="15"/>
      <c r="F7" s="15"/>
      <c r="G7" s="16"/>
    </row>
    <row r="8" spans="1:7" ht="31.5">
      <c r="A8" s="38" t="s">
        <v>136</v>
      </c>
      <c r="B8" s="3">
        <f t="shared" si="0"/>
        <v>0</v>
      </c>
      <c r="C8" s="14"/>
      <c r="D8" s="15"/>
      <c r="E8" s="15"/>
      <c r="F8" s="15"/>
      <c r="G8" s="16"/>
    </row>
    <row r="9" spans="1:7" ht="31.5">
      <c r="A9" s="38" t="s">
        <v>136</v>
      </c>
      <c r="B9" s="3">
        <f>SUM(C9:G9)</f>
        <v>0</v>
      </c>
      <c r="C9" s="14"/>
      <c r="D9" s="15"/>
      <c r="E9" s="15"/>
      <c r="F9" s="15"/>
      <c r="G9" s="16"/>
    </row>
    <row r="10" spans="1:7" ht="31.5">
      <c r="A10" s="38" t="s">
        <v>136</v>
      </c>
      <c r="B10" s="3">
        <f t="shared" si="0"/>
        <v>0</v>
      </c>
      <c r="C10" s="14"/>
      <c r="D10" s="15"/>
      <c r="E10" s="15"/>
      <c r="F10" s="15"/>
      <c r="G10" s="16"/>
    </row>
    <row r="11" spans="1:7" ht="32.25" thickBot="1">
      <c r="A11" s="39" t="s">
        <v>136</v>
      </c>
      <c r="B11" s="4">
        <f t="shared" si="0"/>
        <v>0</v>
      </c>
      <c r="C11" s="17"/>
      <c r="D11" s="18"/>
      <c r="E11" s="18"/>
      <c r="F11" s="18"/>
      <c r="G11" s="19"/>
    </row>
    <row r="12" spans="1:7" ht="17.25" thickTop="1" thickBot="1">
      <c r="A12" s="1" t="s">
        <v>137</v>
      </c>
      <c r="B12" s="20">
        <f t="shared" ref="B12:G12" si="1">SUM(B3:B11)</f>
        <v>0</v>
      </c>
      <c r="C12" s="21">
        <f t="shared" si="1"/>
        <v>0</v>
      </c>
      <c r="D12" s="22">
        <f t="shared" si="1"/>
        <v>0</v>
      </c>
      <c r="E12" s="22">
        <f t="shared" si="1"/>
        <v>0</v>
      </c>
      <c r="F12" s="22">
        <f t="shared" si="1"/>
        <v>0</v>
      </c>
      <c r="G12" s="23">
        <f t="shared" si="1"/>
        <v>0</v>
      </c>
    </row>
    <row r="13" spans="1:7" ht="47.25" customHeight="1" thickBot="1">
      <c r="A13" s="26" t="s">
        <v>138</v>
      </c>
      <c r="B13" s="27" t="e">
        <f>#REF!+'Form. A4-Contrib. en nature EQ'!B12</f>
        <v>#REF!</v>
      </c>
      <c r="C13" s="24"/>
      <c r="D13" s="25"/>
      <c r="E13" s="25"/>
      <c r="F13" s="25"/>
      <c r="G13" s="25"/>
    </row>
    <row r="14" spans="1:7">
      <c r="A14" s="5" t="s">
        <v>139</v>
      </c>
    </row>
  </sheetData>
  <mergeCells count="1">
    <mergeCell ref="A1:G1"/>
  </mergeCells>
  <pageMargins left="0.7" right="0.7" top="0.75" bottom="0.75" header="0.3" footer="0.3"/>
  <pageSetup scale="51" orientation="portrait"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dimension ref="A1:B10"/>
  <sheetViews>
    <sheetView workbookViewId="0">
      <selection activeCell="I17" sqref="I17"/>
    </sheetView>
  </sheetViews>
  <sheetFormatPr defaultColWidth="11.42578125" defaultRowHeight="15"/>
  <cols>
    <col min="1" max="1" width="46.28515625" customWidth="1"/>
    <col min="2" max="2" width="24.28515625" customWidth="1"/>
  </cols>
  <sheetData>
    <row r="1" spans="1:2" ht="21">
      <c r="A1" s="40" t="s">
        <v>140</v>
      </c>
      <c r="B1" s="41"/>
    </row>
    <row r="2" spans="1:2" ht="21">
      <c r="A2" s="42" t="s">
        <v>141</v>
      </c>
      <c r="B2" s="43" t="e">
        <f>IF(AND(#REF!="OK",#REF!="OK",#REF!="OK"),"Validé","Non conforme")</f>
        <v>#REF!</v>
      </c>
    </row>
    <row r="3" spans="1:2" ht="21">
      <c r="A3" s="42" t="s">
        <v>142</v>
      </c>
      <c r="B3" s="44" t="e">
        <f>IF(AND(#REF!="Budget équilibré",#REF!="Ventilation du budget par année équilibrée",#REF!&gt;0),"Validé","Non conforme")</f>
        <v>#REF!</v>
      </c>
    </row>
    <row r="4" spans="1:2" ht="21">
      <c r="A4" s="42" t="s">
        <v>143</v>
      </c>
      <c r="B4" s="44" t="e">
        <f>IF(OR('Form. A4- Calcul des FIR-CRIBIQ'!C11="Erreur: Équilibrer d'abord le budget au formulaire A3",'Form. A4- Calcul des FIR-CRIBIQ'!B11=0),"Non conforme","Validé")</f>
        <v>#REF!</v>
      </c>
    </row>
    <row r="5" spans="1:2" ht="21">
      <c r="A5" s="45"/>
      <c r="B5" s="46"/>
    </row>
    <row r="6" spans="1:2" ht="21">
      <c r="A6" s="41"/>
      <c r="B6" s="41"/>
    </row>
    <row r="7" spans="1:2">
      <c r="A7" s="365" t="e">
        <f>IF(AND(B2="Validé",B3="Validé",B4="Validé"),"Votre grille de calcul du montage financier est conforme aux exigences du programme de financement du MESI","Votre grille de calcul du montage financier n'est pas conforme. Apportez SVP les modifications nécessaires ou contactez l'équipe du CRIBIQ")</f>
        <v>#REF!</v>
      </c>
      <c r="B7" s="365">
        <v>0</v>
      </c>
    </row>
    <row r="8" spans="1:2">
      <c r="A8" s="365"/>
      <c r="B8" s="365"/>
    </row>
    <row r="9" spans="1:2">
      <c r="A9" s="365"/>
      <c r="B9" s="365"/>
    </row>
    <row r="10" spans="1:2" ht="37.5" customHeight="1">
      <c r="A10" s="365"/>
      <c r="B10" s="365"/>
    </row>
  </sheetData>
  <mergeCells count="1">
    <mergeCell ref="A7:B10"/>
  </mergeCells>
  <conditionalFormatting sqref="A7:B10">
    <cfRule type="containsText" dxfId="4" priority="1" operator="containsText" text="n'est ">
      <formula>NOT(ISERROR(SEARCH("n'est ",A7)))</formula>
    </cfRule>
    <cfRule type="containsText" dxfId="3" priority="2" operator="containsText" text="non">
      <formula>NOT(ISERROR(SEARCH("non",A7)))</formula>
    </cfRule>
  </conditionalFormatting>
  <conditionalFormatting sqref="B2">
    <cfRule type="containsText" dxfId="2" priority="9" operator="containsText" text="Non">
      <formula>NOT(ISERROR(SEARCH("Non",B2)))</formula>
    </cfRule>
  </conditionalFormatting>
  <conditionalFormatting sqref="B2:B5">
    <cfRule type="containsText" dxfId="1" priority="3" operator="containsText" text="non">
      <formula>NOT(ISERROR(SEARCH("non",B2)))</formula>
    </cfRule>
    <cfRule type="containsText" dxfId="0" priority="4" operator="containsText" text="Validé">
      <formula>NOT(ISERROR(SEARCH("Validé",B2)))</formula>
    </cfRule>
  </conditionalFormatting>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1"/>
  <sheetViews>
    <sheetView workbookViewId="0">
      <selection activeCell="C1" sqref="C1"/>
    </sheetView>
  </sheetViews>
  <sheetFormatPr defaultColWidth="11.42578125" defaultRowHeight="15"/>
  <cols>
    <col min="1" max="1" width="33.85546875" bestFit="1" customWidth="1"/>
    <col min="3" max="3" width="16.28515625" bestFit="1" customWidth="1"/>
  </cols>
  <sheetData>
    <row r="1" spans="1:3">
      <c r="A1" s="78" t="s">
        <v>144</v>
      </c>
      <c r="C1" s="78" t="s">
        <v>48</v>
      </c>
    </row>
    <row r="2" spans="1:3">
      <c r="A2" t="s">
        <v>145</v>
      </c>
      <c r="C2" t="s">
        <v>146</v>
      </c>
    </row>
    <row r="3" spans="1:3">
      <c r="A3" t="s">
        <v>147</v>
      </c>
      <c r="C3" t="s">
        <v>148</v>
      </c>
    </row>
    <row r="4" spans="1:3">
      <c r="A4" t="s">
        <v>149</v>
      </c>
      <c r="C4" t="s">
        <v>150</v>
      </c>
    </row>
    <row r="5" spans="1:3">
      <c r="A5" t="s">
        <v>151</v>
      </c>
      <c r="C5" t="s">
        <v>152</v>
      </c>
    </row>
    <row r="6" spans="1:3">
      <c r="A6" t="s">
        <v>153</v>
      </c>
      <c r="C6" t="s">
        <v>154</v>
      </c>
    </row>
    <row r="7" spans="1:3">
      <c r="A7" t="s">
        <v>155</v>
      </c>
      <c r="C7" t="s">
        <v>156</v>
      </c>
    </row>
    <row r="8" spans="1:3">
      <c r="A8" t="s">
        <v>157</v>
      </c>
      <c r="C8" t="s">
        <v>158</v>
      </c>
    </row>
    <row r="9" spans="1:3">
      <c r="A9" t="s">
        <v>159</v>
      </c>
      <c r="C9" t="s">
        <v>160</v>
      </c>
    </row>
    <row r="10" spans="1:3">
      <c r="A10" t="s">
        <v>161</v>
      </c>
      <c r="C10" t="s">
        <v>162</v>
      </c>
    </row>
    <row r="11" spans="1:3">
      <c r="A11" t="s">
        <v>163</v>
      </c>
      <c r="C11" t="s">
        <v>164</v>
      </c>
    </row>
    <row r="12" spans="1:3">
      <c r="A12" t="s">
        <v>165</v>
      </c>
      <c r="C12" t="s">
        <v>166</v>
      </c>
    </row>
    <row r="13" spans="1:3">
      <c r="A13" t="s">
        <v>167</v>
      </c>
      <c r="C13" t="s">
        <v>168</v>
      </c>
    </row>
    <row r="14" spans="1:3">
      <c r="A14" t="s">
        <v>169</v>
      </c>
      <c r="C14" t="s">
        <v>170</v>
      </c>
    </row>
    <row r="15" spans="1:3">
      <c r="A15" t="s">
        <v>171</v>
      </c>
      <c r="C15" t="s">
        <v>172</v>
      </c>
    </row>
    <row r="16" spans="1:3">
      <c r="A16" t="s">
        <v>173</v>
      </c>
      <c r="C16" t="s">
        <v>174</v>
      </c>
    </row>
    <row r="17" spans="1:3">
      <c r="A17" t="s">
        <v>175</v>
      </c>
      <c r="C17" t="s">
        <v>176</v>
      </c>
    </row>
    <row r="18" spans="1:3">
      <c r="A18" t="s">
        <v>177</v>
      </c>
      <c r="C18" t="s">
        <v>178</v>
      </c>
    </row>
    <row r="19" spans="1:3">
      <c r="A19" t="s">
        <v>179</v>
      </c>
      <c r="C19" t="s">
        <v>180</v>
      </c>
    </row>
    <row r="20" spans="1:3">
      <c r="A20" t="s">
        <v>181</v>
      </c>
      <c r="C20" t="s">
        <v>182</v>
      </c>
    </row>
    <row r="21" spans="1:3">
      <c r="A21" t="s">
        <v>183</v>
      </c>
      <c r="C21" t="s">
        <v>184</v>
      </c>
    </row>
    <row r="22" spans="1:3">
      <c r="A22" t="s">
        <v>185</v>
      </c>
      <c r="C22" t="s">
        <v>186</v>
      </c>
    </row>
    <row r="23" spans="1:3">
      <c r="A23" t="s">
        <v>187</v>
      </c>
      <c r="C23" t="s">
        <v>188</v>
      </c>
    </row>
    <row r="24" spans="1:3">
      <c r="A24" t="s">
        <v>189</v>
      </c>
      <c r="C24" t="s">
        <v>190</v>
      </c>
    </row>
    <row r="25" spans="1:3">
      <c r="A25" t="s">
        <v>191</v>
      </c>
      <c r="C25" t="s">
        <v>192</v>
      </c>
    </row>
    <row r="26" spans="1:3">
      <c r="A26" t="s">
        <v>193</v>
      </c>
      <c r="C26" t="s">
        <v>194</v>
      </c>
    </row>
    <row r="27" spans="1:3">
      <c r="A27" t="s">
        <v>195</v>
      </c>
      <c r="C27" t="s">
        <v>196</v>
      </c>
    </row>
    <row r="28" spans="1:3">
      <c r="A28" t="s">
        <v>116</v>
      </c>
      <c r="C28" t="s">
        <v>197</v>
      </c>
    </row>
    <row r="29" spans="1:3">
      <c r="C29" t="s">
        <v>198</v>
      </c>
    </row>
    <row r="30" spans="1:3">
      <c r="C30" t="s">
        <v>199</v>
      </c>
    </row>
    <row r="31" spans="1:3">
      <c r="C31" t="s">
        <v>200</v>
      </c>
    </row>
  </sheetData>
  <sortState xmlns:xlrd2="http://schemas.microsoft.com/office/spreadsheetml/2017/richdata2" ref="A3:A27">
    <sortCondition ref="A1"/>
  </sortState>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9787B86654AAD4E871CFE55843E0C12" ma:contentTypeVersion="16" ma:contentTypeDescription="Crée un document." ma:contentTypeScope="" ma:versionID="7780c4255e20033cde23a9b666acfea2">
  <xsd:schema xmlns:xsd="http://www.w3.org/2001/XMLSchema" xmlns:xs="http://www.w3.org/2001/XMLSchema" xmlns:p="http://schemas.microsoft.com/office/2006/metadata/properties" xmlns:ns2="35ce1cac-82b8-4dc9-963c-c432fb9c17b6" xmlns:ns3="a584f3b0-e1bf-4e41-9ca2-5228cfd6eb2f" targetNamespace="http://schemas.microsoft.com/office/2006/metadata/properties" ma:root="true" ma:fieldsID="12cd18a75b09e3b95e63475ef416f273" ns2:_="" ns3:_="">
    <xsd:import namespace="35ce1cac-82b8-4dc9-963c-c432fb9c17b6"/>
    <xsd:import namespace="a584f3b0-e1bf-4e41-9ca2-5228cfd6eb2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Date_x002f_heur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ce1cac-82b8-4dc9-963c-c432fb9c17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Balises d’images" ma:readOnly="false" ma:fieldId="{5cf76f15-5ced-4ddc-b409-7134ff3c332f}" ma:taxonomyMulti="true" ma:sspId="29603855-ba44-402f-a4bc-26d5aec8d4f5"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Date_x002f_heure" ma:index="22" nillable="true" ma:displayName="Date/heure" ma:format="DateTime" ma:internalName="Date_x002f_heure">
      <xsd:simpleType>
        <xsd:restriction base="dms:DateTim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84f3b0-e1bf-4e41-9ca2-5228cfd6eb2f"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1c4ef3f-9be1-428a-b2c0-693bee279628}" ma:internalName="TaxCatchAll" ma:showField="CatchAllData" ma:web="a584f3b0-e1bf-4e41-9ca2-5228cfd6eb2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584f3b0-e1bf-4e41-9ca2-5228cfd6eb2f" xsi:nil="true"/>
    <Date_x002f_heure xmlns="35ce1cac-82b8-4dc9-963c-c432fb9c17b6" xsi:nil="true"/>
    <lcf76f155ced4ddcb4097134ff3c332f xmlns="35ce1cac-82b8-4dc9-963c-c432fb9c17b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5478DD0-9E95-4EA0-9200-1BF2B591C794}"/>
</file>

<file path=customXml/itemProps2.xml><?xml version="1.0" encoding="utf-8"?>
<ds:datastoreItem xmlns:ds="http://schemas.openxmlformats.org/officeDocument/2006/customXml" ds:itemID="{E027D921-3F81-475D-A691-6DED86C61BDE}"/>
</file>

<file path=customXml/itemProps3.xml><?xml version="1.0" encoding="utf-8"?>
<ds:datastoreItem xmlns:ds="http://schemas.openxmlformats.org/officeDocument/2006/customXml" ds:itemID="{F592F274-D01E-462A-BCED-58A60C09E7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Cribiq</dc:creator>
  <cp:keywords/>
  <dc:description/>
  <cp:lastModifiedBy>Marianne Aubertin</cp:lastModifiedBy>
  <cp:revision/>
  <dcterms:created xsi:type="dcterms:W3CDTF">2015-08-26T16:36:28Z</dcterms:created>
  <dcterms:modified xsi:type="dcterms:W3CDTF">2024-02-22T19:13:30Z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0x010100D9787B86654AAD4E871CFE55843E0C12</vt:lpwstr>
  </property>
  <property fmtid="{D5CDD505-2E9C-101B-9397-08002B2CF9AE}" pid="3" name="Order">
    <vt:r8>4012800</vt:r8>
  </property>
  <property fmtid="{D5CDD505-2E9C-101B-9397-08002B2CF9AE}" pid="4" name="MediaServiceImageTags">
    <vt:lpwstr/>
  </property>
</Properties>
</file>